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Docs\Б Ю Д Ж Е Т\бюджет 2023\10 - сесія травень\"/>
    </mc:Choice>
  </mc:AlternateContent>
  <bookViews>
    <workbookView xWindow="0" yWindow="0" windowWidth="19875" windowHeight="9495"/>
  </bookViews>
  <sheets>
    <sheet name="Березень" sheetId="1" r:id="rId1"/>
  </sheets>
  <externalReferences>
    <externalReference r:id="rId2"/>
  </externalReferences>
  <definedNames>
    <definedName name="_xlnm.Print_Titles" localSheetId="0">Березень!$5:$8</definedName>
    <definedName name="_xlnm.Print_Area" localSheetId="0">Березень!$A$2:$L$108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6" i="1" l="1"/>
  <c r="J106" i="1"/>
  <c r="K105" i="1"/>
  <c r="J105" i="1"/>
  <c r="K103" i="1"/>
  <c r="J103" i="1"/>
  <c r="K102" i="1"/>
  <c r="J102" i="1"/>
  <c r="H102" i="1"/>
  <c r="G102" i="1"/>
  <c r="K101" i="1"/>
  <c r="D101" i="1"/>
  <c r="G101" i="1" s="1"/>
  <c r="K100" i="1"/>
  <c r="G100" i="1"/>
  <c r="D100" i="1"/>
  <c r="J100" i="1" s="1"/>
  <c r="K99" i="1"/>
  <c r="H99" i="1"/>
  <c r="D99" i="1"/>
  <c r="K98" i="1"/>
  <c r="I98" i="1"/>
  <c r="H98" i="1"/>
  <c r="G98" i="1"/>
  <c r="D98" i="1"/>
  <c r="J98" i="1" s="1"/>
  <c r="K97" i="1"/>
  <c r="I97" i="1"/>
  <c r="H97" i="1"/>
  <c r="D97" i="1"/>
  <c r="G97" i="1" s="1"/>
  <c r="F96" i="1"/>
  <c r="K96" i="1" s="1"/>
  <c r="E96" i="1"/>
  <c r="I96" i="1" s="1"/>
  <c r="C96" i="1"/>
  <c r="K95" i="1"/>
  <c r="J95" i="1"/>
  <c r="H95" i="1"/>
  <c r="G95" i="1"/>
  <c r="H94" i="1"/>
  <c r="H93" i="1"/>
  <c r="G93" i="1"/>
  <c r="K92" i="1"/>
  <c r="J92" i="1"/>
  <c r="I92" i="1"/>
  <c r="H92" i="1"/>
  <c r="G92" i="1"/>
  <c r="K91" i="1"/>
  <c r="J91" i="1"/>
  <c r="I91" i="1"/>
  <c r="H91" i="1"/>
  <c r="G91" i="1"/>
  <c r="K90" i="1"/>
  <c r="J90" i="1"/>
  <c r="I90" i="1"/>
  <c r="H90" i="1"/>
  <c r="G90" i="1"/>
  <c r="F89" i="1"/>
  <c r="E89" i="1"/>
  <c r="D89" i="1"/>
  <c r="C89" i="1"/>
  <c r="C107" i="1" s="1"/>
  <c r="K88" i="1"/>
  <c r="G88" i="1"/>
  <c r="D86" i="1"/>
  <c r="K85" i="1"/>
  <c r="K84" i="1"/>
  <c r="J84" i="1"/>
  <c r="I84" i="1"/>
  <c r="H84" i="1"/>
  <c r="G84" i="1"/>
  <c r="K83" i="1"/>
  <c r="J83" i="1"/>
  <c r="I83" i="1"/>
  <c r="G83" i="1"/>
  <c r="K82" i="1"/>
  <c r="J82" i="1"/>
  <c r="I82" i="1"/>
  <c r="H82" i="1"/>
  <c r="G82" i="1"/>
  <c r="K81" i="1"/>
  <c r="J81" i="1"/>
  <c r="I81" i="1"/>
  <c r="H81" i="1"/>
  <c r="G81" i="1"/>
  <c r="F80" i="1"/>
  <c r="F86" i="1" s="1"/>
  <c r="K86" i="1" s="1"/>
  <c r="E80" i="1"/>
  <c r="D80" i="1"/>
  <c r="C80" i="1"/>
  <c r="C86" i="1" s="1"/>
  <c r="K79" i="1"/>
  <c r="J79" i="1"/>
  <c r="I79" i="1"/>
  <c r="H79" i="1"/>
  <c r="G79" i="1"/>
  <c r="K78" i="1"/>
  <c r="J78" i="1"/>
  <c r="I78" i="1"/>
  <c r="H78" i="1"/>
  <c r="G78" i="1"/>
  <c r="K77" i="1"/>
  <c r="J77" i="1"/>
  <c r="I77" i="1"/>
  <c r="H77" i="1"/>
  <c r="G77" i="1"/>
  <c r="K76" i="1"/>
  <c r="J76" i="1"/>
  <c r="I76" i="1"/>
  <c r="H76" i="1"/>
  <c r="G76" i="1"/>
  <c r="K75" i="1"/>
  <c r="J75" i="1"/>
  <c r="I75" i="1"/>
  <c r="H75" i="1"/>
  <c r="G75" i="1"/>
  <c r="K73" i="1"/>
  <c r="L73" i="1"/>
  <c r="J73" i="1"/>
  <c r="I73" i="1"/>
  <c r="H73" i="1"/>
  <c r="G73" i="1"/>
  <c r="K72" i="1"/>
  <c r="L72" i="1"/>
  <c r="J72" i="1"/>
  <c r="I72" i="1"/>
  <c r="H72" i="1"/>
  <c r="G72" i="1"/>
  <c r="K71" i="1"/>
  <c r="L71" i="1"/>
  <c r="J71" i="1"/>
  <c r="I71" i="1"/>
  <c r="H71" i="1"/>
  <c r="G71" i="1"/>
  <c r="K70" i="1"/>
  <c r="L70" i="1"/>
  <c r="J70" i="1"/>
  <c r="I70" i="1"/>
  <c r="H70" i="1"/>
  <c r="G70" i="1"/>
  <c r="K69" i="1"/>
  <c r="L69" i="1"/>
  <c r="J69" i="1"/>
  <c r="G69" i="1"/>
  <c r="K68" i="1"/>
  <c r="L68" i="1"/>
  <c r="J68" i="1"/>
  <c r="K67" i="1"/>
  <c r="J67" i="1"/>
  <c r="H67" i="1"/>
  <c r="G67" i="1"/>
  <c r="K66" i="1"/>
  <c r="L66" i="1"/>
  <c r="J66" i="1"/>
  <c r="G66" i="1"/>
  <c r="K65" i="1"/>
  <c r="L65" i="1"/>
  <c r="J65" i="1"/>
  <c r="L64" i="1"/>
  <c r="K64" i="1"/>
  <c r="J64" i="1"/>
  <c r="I64" i="1"/>
  <c r="H64" i="1"/>
  <c r="K63" i="1"/>
  <c r="J63" i="1"/>
  <c r="I63" i="1"/>
  <c r="H63" i="1"/>
  <c r="F62" i="1"/>
  <c r="K62" i="1" s="1"/>
  <c r="E62" i="1"/>
  <c r="I62" i="1" s="1"/>
  <c r="D62" i="1"/>
  <c r="C62" i="1"/>
  <c r="L61" i="1"/>
  <c r="K61" i="1"/>
  <c r="J61" i="1"/>
  <c r="I61" i="1"/>
  <c r="H61" i="1"/>
  <c r="K60" i="1"/>
  <c r="J60" i="1"/>
  <c r="I60" i="1"/>
  <c r="H60" i="1"/>
  <c r="K59" i="1"/>
  <c r="L59" i="1"/>
  <c r="J59" i="1"/>
  <c r="I59" i="1"/>
  <c r="H59" i="1"/>
  <c r="G58" i="1"/>
  <c r="G57" i="1"/>
  <c r="K56" i="1"/>
  <c r="E56" i="1"/>
  <c r="H56" i="1" s="1"/>
  <c r="K55" i="1"/>
  <c r="L55" i="1"/>
  <c r="J55" i="1"/>
  <c r="I55" i="1"/>
  <c r="H55" i="1"/>
  <c r="G55" i="1"/>
  <c r="H54" i="1"/>
  <c r="G54" i="1"/>
  <c r="K53" i="1"/>
  <c r="J53" i="1"/>
  <c r="G53" i="1"/>
  <c r="K52" i="1"/>
  <c r="L52" i="1"/>
  <c r="J52" i="1"/>
  <c r="I52" i="1"/>
  <c r="K51" i="1"/>
  <c r="J51" i="1"/>
  <c r="I51" i="1"/>
  <c r="G51" i="1"/>
  <c r="K50" i="1"/>
  <c r="L50" i="1"/>
  <c r="J50" i="1"/>
  <c r="I50" i="1"/>
  <c r="K49" i="1"/>
  <c r="L49" i="1"/>
  <c r="J49" i="1"/>
  <c r="I49" i="1"/>
  <c r="G49" i="1"/>
  <c r="F48" i="1"/>
  <c r="K48" i="1" s="1"/>
  <c r="E48" i="1"/>
  <c r="J48" i="1" s="1"/>
  <c r="D48" i="1"/>
  <c r="C48" i="1"/>
  <c r="K47" i="1"/>
  <c r="L47" i="1"/>
  <c r="J47" i="1"/>
  <c r="I47" i="1"/>
  <c r="H47" i="1"/>
  <c r="L46" i="1"/>
  <c r="K46" i="1"/>
  <c r="J46" i="1"/>
  <c r="I46" i="1"/>
  <c r="H46" i="1"/>
  <c r="G46" i="1"/>
  <c r="L45" i="1"/>
  <c r="K45" i="1"/>
  <c r="J45" i="1"/>
  <c r="I45" i="1"/>
  <c r="G45" i="1"/>
  <c r="F44" i="1"/>
  <c r="K44" i="1" s="1"/>
  <c r="E44" i="1"/>
  <c r="D44" i="1"/>
  <c r="C44" i="1"/>
  <c r="K43" i="1"/>
  <c r="L43" i="1"/>
  <c r="J43" i="1"/>
  <c r="I43" i="1"/>
  <c r="G43" i="1"/>
  <c r="K42" i="1"/>
  <c r="J42" i="1"/>
  <c r="I42" i="1"/>
  <c r="H42" i="1"/>
  <c r="G42" i="1"/>
  <c r="F41" i="1"/>
  <c r="K41" i="1" s="1"/>
  <c r="E41" i="1"/>
  <c r="I41" i="1" s="1"/>
  <c r="D41" i="1"/>
  <c r="C41" i="1"/>
  <c r="K40" i="1"/>
  <c r="J40" i="1"/>
  <c r="I40" i="1"/>
  <c r="H40" i="1"/>
  <c r="G40" i="1"/>
  <c r="K39" i="1"/>
  <c r="L39" i="1"/>
  <c r="J39" i="1"/>
  <c r="I39" i="1"/>
  <c r="H39" i="1"/>
  <c r="K38" i="1"/>
  <c r="L38" i="1"/>
  <c r="J38" i="1"/>
  <c r="I38" i="1"/>
  <c r="H38" i="1"/>
  <c r="F37" i="1"/>
  <c r="K37" i="1" s="1"/>
  <c r="E37" i="1"/>
  <c r="I37" i="1" s="1"/>
  <c r="D37" i="1"/>
  <c r="C37" i="1"/>
  <c r="L36" i="1"/>
  <c r="K36" i="1"/>
  <c r="J36" i="1"/>
  <c r="I36" i="1"/>
  <c r="H36" i="1"/>
  <c r="G36" i="1"/>
  <c r="L35" i="1"/>
  <c r="K35" i="1"/>
  <c r="J35" i="1"/>
  <c r="I35" i="1"/>
  <c r="L34" i="1"/>
  <c r="K34" i="1"/>
  <c r="J34" i="1"/>
  <c r="I34" i="1"/>
  <c r="H34" i="1"/>
  <c r="G34" i="1"/>
  <c r="L33" i="1"/>
  <c r="K33" i="1"/>
  <c r="J33" i="1"/>
  <c r="I33" i="1"/>
  <c r="H33" i="1"/>
  <c r="G33" i="1"/>
  <c r="L32" i="1"/>
  <c r="F32" i="1"/>
  <c r="K32" i="1" s="1"/>
  <c r="E32" i="1"/>
  <c r="J32" i="1" s="1"/>
  <c r="D32" i="1"/>
  <c r="C32" i="1"/>
  <c r="K31" i="1"/>
  <c r="L31" i="1"/>
  <c r="J31" i="1"/>
  <c r="I31" i="1"/>
  <c r="G31" i="1"/>
  <c r="K30" i="1"/>
  <c r="L30" i="1"/>
  <c r="J30" i="1"/>
  <c r="I30" i="1"/>
  <c r="K29" i="1"/>
  <c r="L29" i="1"/>
  <c r="J29" i="1"/>
  <c r="G29" i="1"/>
  <c r="K28" i="1"/>
  <c r="L28" i="1"/>
  <c r="J28" i="1"/>
  <c r="I28" i="1"/>
  <c r="H28" i="1"/>
  <c r="G28" i="1"/>
  <c r="L27" i="1"/>
  <c r="F27" i="1"/>
  <c r="K27" i="1" s="1"/>
  <c r="E27" i="1"/>
  <c r="D27" i="1"/>
  <c r="J27" i="1" s="1"/>
  <c r="C27" i="1"/>
  <c r="J26" i="1"/>
  <c r="I26" i="1"/>
  <c r="H26" i="1"/>
  <c r="G26" i="1"/>
  <c r="L25" i="1"/>
  <c r="K25" i="1"/>
  <c r="J25" i="1"/>
  <c r="I25" i="1"/>
  <c r="L24" i="1"/>
  <c r="K24" i="1"/>
  <c r="J24" i="1"/>
  <c r="I24" i="1"/>
  <c r="L23" i="1"/>
  <c r="K23" i="1"/>
  <c r="J23" i="1"/>
  <c r="I23" i="1"/>
  <c r="H23" i="1"/>
  <c r="G23" i="1"/>
  <c r="L22" i="1"/>
  <c r="F22" i="1"/>
  <c r="K22" i="1" s="1"/>
  <c r="IP22" i="1" s="1"/>
  <c r="E22" i="1"/>
  <c r="J22" i="1" s="1"/>
  <c r="D22" i="1"/>
  <c r="C22" i="1"/>
  <c r="G21" i="1"/>
  <c r="K20" i="1"/>
  <c r="J20" i="1"/>
  <c r="I20" i="1"/>
  <c r="H20" i="1"/>
  <c r="G20" i="1"/>
  <c r="K19" i="1"/>
  <c r="J19" i="1"/>
  <c r="I19" i="1"/>
  <c r="K18" i="1"/>
  <c r="J18" i="1"/>
  <c r="I18" i="1"/>
  <c r="H18" i="1"/>
  <c r="G18" i="1"/>
  <c r="F17" i="1"/>
  <c r="E17" i="1"/>
  <c r="D17" i="1"/>
  <c r="C17" i="1"/>
  <c r="K16" i="1"/>
  <c r="J16" i="1"/>
  <c r="H16" i="1"/>
  <c r="K15" i="1"/>
  <c r="L15" i="1"/>
  <c r="J15" i="1"/>
  <c r="G15" i="1"/>
  <c r="K14" i="1"/>
  <c r="L14" i="1"/>
  <c r="J14" i="1"/>
  <c r="I14" i="1"/>
  <c r="H14" i="1"/>
  <c r="G14" i="1"/>
  <c r="K13" i="1"/>
  <c r="L13" i="1"/>
  <c r="J13" i="1"/>
  <c r="I13" i="1"/>
  <c r="H13" i="1"/>
  <c r="G13" i="1"/>
  <c r="K12" i="1"/>
  <c r="L12" i="1"/>
  <c r="J12" i="1"/>
  <c r="I12" i="1"/>
  <c r="G12" i="1"/>
  <c r="L11" i="1"/>
  <c r="K11" i="1"/>
  <c r="J11" i="1"/>
  <c r="I11" i="1"/>
  <c r="H11" i="1"/>
  <c r="G11" i="1"/>
  <c r="F10" i="1"/>
  <c r="F74" i="1" s="1"/>
  <c r="E10" i="1"/>
  <c r="I10" i="1" s="1"/>
  <c r="D10" i="1"/>
  <c r="G10" i="1" s="1"/>
  <c r="C10" i="1"/>
  <c r="H9" i="1"/>
  <c r="G9" i="1"/>
  <c r="J17" i="1" l="1"/>
  <c r="I44" i="1"/>
  <c r="H44" i="1"/>
  <c r="I27" i="1"/>
  <c r="G44" i="1"/>
  <c r="J80" i="1"/>
  <c r="J86" i="1" s="1"/>
  <c r="F107" i="1"/>
  <c r="K107" i="1" s="1"/>
  <c r="J97" i="1"/>
  <c r="K74" i="1"/>
  <c r="F87" i="1"/>
  <c r="I17" i="1"/>
  <c r="I22" i="1"/>
  <c r="G32" i="1"/>
  <c r="I32" i="1"/>
  <c r="L63" i="1"/>
  <c r="D74" i="1"/>
  <c r="E86" i="1"/>
  <c r="H80" i="1"/>
  <c r="G80" i="1"/>
  <c r="J89" i="1"/>
  <c r="H89" i="1"/>
  <c r="G89" i="1"/>
  <c r="C74" i="1"/>
  <c r="C87" i="1" s="1"/>
  <c r="C108" i="1" s="1"/>
  <c r="E74" i="1"/>
  <c r="J10" i="1"/>
  <c r="K10" i="1"/>
  <c r="H32" i="1"/>
  <c r="J37" i="1"/>
  <c r="L37" i="1"/>
  <c r="L40" i="1"/>
  <c r="J41" i="1"/>
  <c r="H41" i="1"/>
  <c r="G41" i="1"/>
  <c r="L41" i="1"/>
  <c r="L42" i="1"/>
  <c r="J44" i="1"/>
  <c r="L44" i="1"/>
  <c r="I56" i="1"/>
  <c r="G56" i="1"/>
  <c r="J56" i="1"/>
  <c r="J62" i="1"/>
  <c r="L67" i="1"/>
  <c r="I80" i="1"/>
  <c r="I89" i="1"/>
  <c r="D96" i="1"/>
  <c r="G96" i="1" s="1"/>
  <c r="J99" i="1"/>
  <c r="G99" i="1"/>
  <c r="J101" i="1"/>
  <c r="E107" i="1"/>
  <c r="H37" i="1"/>
  <c r="H62" i="1"/>
  <c r="K89" i="1"/>
  <c r="I107" i="1" l="1"/>
  <c r="I86" i="1"/>
  <c r="H86" i="1"/>
  <c r="L62" i="1"/>
  <c r="F108" i="1"/>
  <c r="K108" i="1" s="1"/>
  <c r="K87" i="1"/>
  <c r="D107" i="1"/>
  <c r="G107" i="1" s="1"/>
  <c r="L56" i="1"/>
  <c r="L10" i="1"/>
  <c r="E87" i="1"/>
  <c r="P74" i="1"/>
  <c r="J74" i="1"/>
  <c r="I74" i="1"/>
  <c r="J96" i="1"/>
  <c r="G86" i="1"/>
  <c r="G74" i="1"/>
  <c r="D87" i="1"/>
  <c r="S74" i="1"/>
  <c r="J107" i="1" l="1"/>
  <c r="G87" i="1"/>
  <c r="D108" i="1"/>
  <c r="L74" i="1"/>
  <c r="E108" i="1"/>
  <c r="I87" i="1"/>
  <c r="J87" i="1"/>
  <c r="H87" i="1"/>
  <c r="I108" i="1" l="1"/>
  <c r="J108" i="1"/>
  <c r="H108" i="1"/>
  <c r="L87" i="1"/>
  <c r="G108" i="1"/>
  <c r="L108" i="1" l="1"/>
</calcChain>
</file>

<file path=xl/sharedStrings.xml><?xml version="1.0" encoding="utf-8"?>
<sst xmlns="http://schemas.openxmlformats.org/spreadsheetml/2006/main" count="167" uniqueCount="107">
  <si>
    <t xml:space="preserve"> </t>
  </si>
  <si>
    <t>План на 2023рік</t>
  </si>
  <si>
    <t>Червоноградська міська територіальна громада</t>
  </si>
  <si>
    <t>План на  січень-березень 2023 року</t>
  </si>
  <si>
    <t>факт січень-березень 2023 року</t>
  </si>
  <si>
    <t>факт   січень-березень 2022 року</t>
  </si>
  <si>
    <t>% вик. до плану на січень-березень  2023р</t>
  </si>
  <si>
    <t>% вик. до відпов. періоду  мин. року</t>
  </si>
  <si>
    <t>% вик.до плану на       2023 рік</t>
  </si>
  <si>
    <t xml:space="preserve">Потреба до плану на січень-березень 2023 року                 </t>
  </si>
  <si>
    <t>факт за лютий 2022 року</t>
  </si>
  <si>
    <t>% виконання  лютий 2023 року до лютого 2022 року</t>
  </si>
  <si>
    <t>7  (5/4)</t>
  </si>
  <si>
    <t>10  (5-4)</t>
  </si>
  <si>
    <t xml:space="preserve">    Загальний фонд</t>
  </si>
  <si>
    <t>Податок на доходи фізичних осіб</t>
  </si>
  <si>
    <t>б.150%</t>
  </si>
  <si>
    <t xml:space="preserve">Податок на доходи фізичних осіб, що сплачується податковими агентами із доходів платника податку у вигляді заробітної плати 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</si>
  <si>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</si>
  <si>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</si>
  <si>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 особами за результатами річного декларування</t>
  </si>
  <si>
    <t>Податок на доходи фізичних осіб, що сплачується фізичними особами, які не підлягають обов'язковому декларуванню</t>
  </si>
  <si>
    <t>Податок на прибуток підпрємств та фінансових установ комунальної власності</t>
  </si>
  <si>
    <t>Рентна плата  та плата за використання інших природних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</si>
  <si>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</si>
  <si>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Рентна плата за спеціальне використання лісових ресурсів                                               (крім рентної плати з а спеціальне використання  лісових ресурсів в частині деревини , заготовленої в порядку рубок головного користування</t>
  </si>
  <si>
    <t>Рентна плата за користування надрами для видобування корисних копалин загальнодержавного значення</t>
  </si>
  <si>
    <t>Рентна плата за користування надрами для видобування кам'яного вугілля коксівного та енергетичного</t>
  </si>
  <si>
    <t>Акцизний податок</t>
  </si>
  <si>
    <t>Акцизний податок з виробленого в Україні пального</t>
  </si>
  <si>
    <t>Акцизний податок з  ввезеного на митну  територію України пального</t>
  </si>
  <si>
    <t xml:space="preserve"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тютюну,рідин, що використовуються в електронних сигаретах, що оподатковується 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</si>
  <si>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</si>
  <si>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Податок на нерухоме майно, відмінне від земельної ділянки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</si>
  <si>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</si>
  <si>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</si>
  <si>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</si>
  <si>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об'єктів нежитлової нерухомості</t>
  </si>
  <si>
    <t>Плата за землю</t>
  </si>
  <si>
    <t>Земельний податок з юридичних осіб</t>
  </si>
  <si>
    <t>Оренда плата з юридичних осіб</t>
  </si>
  <si>
    <t>Земельний податок з фізичних осіб</t>
  </si>
  <si>
    <t>Орендна плата з фізичних осіб</t>
  </si>
  <si>
    <t xml:space="preserve">Транспортний податок </t>
  </si>
  <si>
    <t>Транспортний податок з фізичних осіб</t>
  </si>
  <si>
    <t>Транспортний податок з юридичних осіб</t>
  </si>
  <si>
    <t>Збір за місця для припаркування транспортних засобів</t>
  </si>
  <si>
    <t>Туристичний збір</t>
  </si>
  <si>
    <t>Туристичний збір сплачений  юридичними особами</t>
  </si>
  <si>
    <t>Туристичний збір сплачений фізичними особами</t>
  </si>
  <si>
    <t xml:space="preserve">Єдиний податок 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</si>
  <si>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</si>
  <si>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</si>
  <si>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</si>
  <si>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</si>
  <si>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Частина чистого прибутку (доходу) комунальних унітарних підприємств та їх об`єднань, що вилучається до відповідного місцевого бюджету(комунальної власності району)</t>
  </si>
  <si>
    <t>Частина чистого прибутку (доходу) комунальних унітарних підприємств та їх об`єднань, що вилучається до відповідного місцевого бюджету (комунальної власності міської територіальної громади)</t>
  </si>
  <si>
    <t>Інші надходження</t>
  </si>
  <si>
    <t>Адміністративні штрафи та 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</si>
  <si>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</si>
  <si>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Плата за встановлення земельного сервітуту</t>
  </si>
  <si>
    <t>Адмiнiстративний збiр за проведення державної реєстрацiї юридичних осiб, фiзичних осiб — пiдприємцiв та громадських формувань</t>
  </si>
  <si>
    <t>Плата за надання інших адмін. послуг</t>
  </si>
  <si>
    <t>Адміністративний збір за державну реєстрацію речових прав на нерухоме майно та їх обтяжень</t>
  </si>
  <si>
    <t>Плата за скорочення термінів надання послуг у сфері державної реєстрації речових прав на нерухоме майно                                                     та їх обтяжень і державної реєстрації юридичних осіб, фізичних осіб - підприємців та громадських формувань, а також плата за надання інших платних посл</t>
  </si>
  <si>
    <t>Надходження від орендної плати за користування цілісним майновим комплексом та іншим майном, що перебуває в комунальній власності (22080402)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</si>
  <si>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</si>
  <si>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</si>
  <si>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повязане з видачею та оформленням закордоних паспортів (посвідок) та паспортів громадян України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</si>
  <si>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</si>
  <si>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</si>
  <si>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Надходження коштів від Державного фонду дорогоцінних металів і дорогоцінного каміння  </t>
  </si>
  <si>
    <t>Податок з реклами  </t>
  </si>
  <si>
    <t>Разом загальний фонд за мінусом офіційних трансфертів</t>
  </si>
  <si>
    <t xml:space="preserve">Освітня субвенція </t>
  </si>
  <si>
    <t>Субвенція з дб міс б на здійснення заходів щодо соц-ек розвитку окремих територій</t>
  </si>
  <si>
    <t>Дотація з місцевого бюджету на здійснення переданих з державного бюджету видатків з утримання закладів освіти та охорони  здоров"я за рахунок відповідної додаткової дотації з державного бюджету</t>
  </si>
  <si>
    <t>Субвенція з дб мб на зд заходів щодо соціально-економічного розвитку окремих територій</t>
  </si>
  <si>
    <t>С з мб на виплату грошової компенсації за належні для отримання жилі приміщення для сімей осіб, визначених абзацами 5-8 пункту 1 статті 10 Закону України `Про статус ветеранів війни, гарантії їх соціального захисту`, для осіб з інва</t>
  </si>
  <si>
    <t>Субвенція з місцевих бюджетів іншим місцевим бюджетам</t>
  </si>
  <si>
    <t>Субвенція з місцевого бюджету на здійснення переданих видатків у сфері освіти  за рахунок коштів освітньої субвенції</t>
  </si>
  <si>
    <t>Суб з м б за рахунок залишку коштів освітньої субвенції, що утворився на початок бюджетного періоду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</si>
  <si>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бюджету,</t>
  </si>
  <si>
    <t>Разом трансферти з державного бюджету</t>
  </si>
  <si>
    <t>ВСЬОГО ЗАГАЛЬНИЙ ФОНД</t>
  </si>
  <si>
    <t xml:space="preserve">    Спеціальний фонд</t>
  </si>
  <si>
    <t>Екологічний податок</t>
  </si>
  <si>
    <t>Надходження від викидів забруднюючик речовин в атмосферне повітря стаціонарними джерелами забруднення</t>
  </si>
  <si>
    <t>Надходження від скидів забруднюючих речовин безпосередньо у водні обєкти</t>
  </si>
  <si>
    <t>Надходження від розміщення відходів у спеціально відведених для цього місцях чи на обєктах,крім розміщення окремих видів доходів як вторинної сировини</t>
  </si>
  <si>
    <t xml:space="preserve">Інші збори за забруднення навколишнього природного середовища до Фонду охорони </t>
  </si>
  <si>
    <t>Надходження коштів від відшкодування втрат сільськогосподарського і лісогосподарського виробництва  </t>
  </si>
  <si>
    <t>Грошові стягнення за шкоду заподіяну НС</t>
  </si>
  <si>
    <t>Власні надходження бюджетних установ  і організацій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</si>
  <si>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</si>
  <si>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</t>
  </si>
  <si>
    <t xml:space="preserve">Надходження бюджетних установ від реалізації в установленому порядку майна (крім нерухомого майна)
</t>
  </si>
  <si>
    <t xml:space="preserve">Благодійні внески, гранти та дарунки
</t>
  </si>
  <si>
    <t xml:space="preserve">Кошти,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об’єктів </t>
  </si>
  <si>
    <t>Надходження коштів від приватизації  майна, що перебуває у комунальній власності</t>
  </si>
  <si>
    <t>Кошти від продажу зем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</si>
  <si>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Інші субвенції з місцевого бюджету</t>
  </si>
  <si>
    <t>Інші субвенції</t>
  </si>
  <si>
    <t>РАЗОМ СПЕЦІАЛЬНИЙ ФОНД</t>
  </si>
  <si>
    <t>ВСЬОГО ДОХОДІВ</t>
  </si>
  <si>
    <t>Цільові фонди утворені  органами місцевого самоврядування та місцевими органами виконавчої влади</t>
  </si>
  <si>
    <t xml:space="preserve">          АНАЛІЗ НАДХОДЖЕНЬ ДОХОДІВ ДО МІСЦЕВОГО БЮДЖЕТУ  за І квартал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</si>
</sst>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0.0%"/>
    <numFmt numFmtId="167" formatCode="_-* #,##0.00\ &quot;грн.&quot;_-;\-* #,##0.00\ &quot;грн.&quot;_-;_-* &quot;-&quot;??\ &quot;грн.&quot;_-;_-@_-"/>
    <numFmt numFmtId="168" formatCode="_-* #,##0.00_-;\-* #,##0.00_-;_-* &quot;-&quot;??_-;_-@_-"/>
  </numFmts>
  <fonts count="17" x14ac:knownFonts="1"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48"/>
      <name val="Times New Roman"/>
      <family val="1"/>
      <charset val="204"/>
    </font>
    <font>
      <b/>
      <i/>
      <sz val="54"/>
      <name val="Times New Roman"/>
      <family val="1"/>
      <charset val="204"/>
    </font>
    <font>
      <sz val="48"/>
      <color indexed="10"/>
      <name val="Times New Roman"/>
      <family val="1"/>
      <charset val="204"/>
    </font>
    <font>
      <b/>
      <sz val="48"/>
      <name val="Times New Roman"/>
      <family val="1"/>
      <charset val="204"/>
    </font>
    <font>
      <b/>
      <u/>
      <sz val="48"/>
      <name val="Times New Roman"/>
      <family val="1"/>
      <charset val="204"/>
    </font>
    <font>
      <b/>
      <sz val="48"/>
      <color indexed="10"/>
      <name val="Times New Roman"/>
      <family val="1"/>
      <charset val="204"/>
    </font>
    <font>
      <b/>
      <sz val="40"/>
      <name val="Times New Roman"/>
      <family val="1"/>
      <charset val="204"/>
    </font>
    <font>
      <b/>
      <sz val="46"/>
      <name val="Times New Roman"/>
      <family val="1"/>
      <charset val="204"/>
    </font>
    <font>
      <b/>
      <sz val="60"/>
      <name val="Times New Roman"/>
      <family val="1"/>
      <charset val="204"/>
    </font>
    <font>
      <b/>
      <sz val="54"/>
      <name val="Times New Roman"/>
      <family val="1"/>
      <charset val="204"/>
    </font>
    <font>
      <b/>
      <sz val="50"/>
      <name val="Times New Roman"/>
      <family val="1"/>
      <charset val="204"/>
    </font>
    <font>
      <b/>
      <sz val="48"/>
      <color indexed="8"/>
      <name val="Times New Roman"/>
      <family val="1"/>
      <charset val="204"/>
    </font>
    <font>
      <sz val="48"/>
      <color indexed="8"/>
      <name val="Times New Roman"/>
      <family val="1"/>
      <charset val="204"/>
    </font>
    <font>
      <b/>
      <i/>
      <sz val="4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</cellStyleXfs>
  <cellXfs count="141">
    <xf numFmtId="0" fontId="0" fillId="0" borderId="0" xfId="0"/>
    <xf numFmtId="0" fontId="3" fillId="0" borderId="1" xfId="0" applyFont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Protection="1"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vertical="top"/>
      <protection locked="0"/>
    </xf>
    <xf numFmtId="49" fontId="9" fillId="2" borderId="1" xfId="0" applyNumberFormat="1" applyFont="1" applyFill="1" applyBorder="1" applyAlignment="1" applyProtection="1">
      <alignment horizontal="center" vertical="top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/>
    </xf>
    <xf numFmtId="166" fontId="6" fillId="3" borderId="1" xfId="0" applyNumberFormat="1" applyFont="1" applyFill="1" applyBorder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/>
    </xf>
    <xf numFmtId="164" fontId="6" fillId="3" borderId="1" xfId="0" applyNumberFormat="1" applyFont="1" applyFill="1" applyBorder="1" applyAlignment="1" applyProtection="1">
      <alignment horizontal="right" vertical="center"/>
      <protection hidden="1"/>
    </xf>
    <xf numFmtId="166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justify" vertical="center"/>
      <protection locked="0"/>
    </xf>
    <xf numFmtId="4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hidden="1"/>
    </xf>
    <xf numFmtId="166" fontId="6" fillId="2" borderId="1" xfId="0" applyNumberFormat="1" applyFont="1" applyFill="1" applyBorder="1" applyAlignment="1">
      <alignment horizontal="right" vertical="center"/>
    </xf>
    <xf numFmtId="166" fontId="6" fillId="0" borderId="1" xfId="0" applyNumberFormat="1" applyFont="1" applyBorder="1" applyAlignment="1">
      <alignment horizontal="right" vertical="center"/>
    </xf>
    <xf numFmtId="166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4" fontId="6" fillId="0" borderId="1" xfId="3" applyNumberFormat="1" applyFont="1" applyBorder="1" applyAlignment="1">
      <alignment horizontal="right" vertical="center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0" xfId="0" applyNumberFormat="1" applyFont="1" applyFill="1" applyProtection="1">
      <protection locked="0"/>
    </xf>
    <xf numFmtId="164" fontId="11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0" xfId="0" applyNumberFormat="1" applyFont="1" applyFill="1" applyProtection="1">
      <protection locked="0"/>
    </xf>
    <xf numFmtId="165" fontId="3" fillId="2" borderId="0" xfId="0" applyNumberFormat="1" applyFont="1" applyFill="1" applyProtection="1">
      <protection locked="0"/>
    </xf>
    <xf numFmtId="165" fontId="3" fillId="0" borderId="0" xfId="0" applyNumberFormat="1" applyFont="1" applyProtection="1">
      <protection locked="0"/>
    </xf>
    <xf numFmtId="165" fontId="3" fillId="0" borderId="1" xfId="0" applyNumberFormat="1" applyFont="1" applyBorder="1" applyProtection="1">
      <protection locked="0"/>
    </xf>
    <xf numFmtId="4" fontId="5" fillId="2" borderId="0" xfId="0" applyNumberFormat="1" applyFont="1" applyFill="1" applyProtection="1">
      <protection locked="0"/>
    </xf>
    <xf numFmtId="4" fontId="6" fillId="2" borderId="1" xfId="0" applyNumberFormat="1" applyFont="1" applyFill="1" applyBorder="1" applyAlignment="1" applyProtection="1">
      <alignment horizontal="right" vertical="center"/>
      <protection hidden="1"/>
    </xf>
    <xf numFmtId="0" fontId="6" fillId="2" borderId="1" xfId="0" applyFont="1" applyFill="1" applyBorder="1" applyAlignment="1" applyProtection="1">
      <alignment horizontal="justify" vertical="top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0" xfId="0" applyFont="1" applyFill="1" applyProtection="1">
      <protection locked="0"/>
    </xf>
    <xf numFmtId="0" fontId="3" fillId="4" borderId="1" xfId="0" applyFont="1" applyFill="1" applyBorder="1" applyProtection="1">
      <protection locked="0"/>
    </xf>
    <xf numFmtId="4" fontId="12" fillId="3" borderId="1" xfId="0" applyNumberFormat="1" applyFont="1" applyFill="1" applyBorder="1" applyAlignment="1">
      <alignment horizontal="right" vertical="center"/>
    </xf>
    <xf numFmtId="166" fontId="12" fillId="3" borderId="1" xfId="0" applyNumberFormat="1" applyFont="1" applyFill="1" applyBorder="1" applyAlignment="1">
      <alignment horizontal="right" vertical="center"/>
    </xf>
    <xf numFmtId="164" fontId="13" fillId="3" borderId="1" xfId="0" applyNumberFormat="1" applyFont="1" applyFill="1" applyBorder="1" applyAlignment="1">
      <alignment horizontal="right" vertical="center"/>
    </xf>
    <xf numFmtId="0" fontId="14" fillId="2" borderId="1" xfId="0" applyFont="1" applyFill="1" applyBorder="1" applyAlignment="1" applyProtection="1">
      <alignment vertical="center"/>
      <protection locked="0"/>
    </xf>
    <xf numFmtId="0" fontId="14" fillId="2" borderId="1" xfId="0" applyFont="1" applyFill="1" applyBorder="1" applyAlignment="1">
      <alignment vertical="center"/>
    </xf>
    <xf numFmtId="0" fontId="15" fillId="2" borderId="0" xfId="0" applyFont="1" applyFill="1" applyProtection="1">
      <protection locked="0"/>
    </xf>
    <xf numFmtId="0" fontId="15" fillId="0" borderId="0" xfId="0" applyFont="1" applyProtection="1">
      <protection locked="0"/>
    </xf>
    <xf numFmtId="0" fontId="15" fillId="2" borderId="1" xfId="0" applyFont="1" applyFill="1" applyBorder="1" applyProtection="1">
      <protection locked="0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justify" vertical="top" wrapText="1"/>
    </xf>
    <xf numFmtId="0" fontId="6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top"/>
      <protection locked="0"/>
    </xf>
    <xf numFmtId="168" fontId="6" fillId="2" borderId="1" xfId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horizontal="justify"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4" fontId="6" fillId="2" borderId="1" xfId="0" applyNumberFormat="1" applyFont="1" applyFill="1" applyBorder="1" applyAlignment="1" applyProtection="1">
      <alignment horizontal="right" vertical="center"/>
      <protection locked="0" hidden="1"/>
    </xf>
    <xf numFmtId="164" fontId="6" fillId="2" borderId="1" xfId="0" applyNumberFormat="1" applyFont="1" applyFill="1" applyBorder="1" applyAlignment="1" applyProtection="1">
      <alignment horizontal="right" vertical="center"/>
      <protection locked="0" hidden="1"/>
    </xf>
    <xf numFmtId="4" fontId="6" fillId="3" borderId="1" xfId="0" applyNumberFormat="1" applyFont="1" applyFill="1" applyBorder="1" applyAlignment="1">
      <alignment horizontal="right" vertical="center"/>
    </xf>
    <xf numFmtId="164" fontId="6" fillId="4" borderId="1" xfId="0" applyNumberFormat="1" applyFont="1" applyFill="1" applyBorder="1" applyAlignment="1" applyProtection="1">
      <alignment horizontal="right" vertical="center"/>
      <protection hidden="1"/>
    </xf>
    <xf numFmtId="166" fontId="6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4" borderId="0" xfId="0" applyFont="1" applyFill="1" applyProtection="1">
      <protection locked="0"/>
    </xf>
    <xf numFmtId="164" fontId="6" fillId="5" borderId="1" xfId="0" applyNumberFormat="1" applyFont="1" applyFill="1" applyBorder="1" applyAlignment="1" applyProtection="1">
      <alignment horizontal="right" vertical="center"/>
      <protection hidden="1"/>
    </xf>
    <xf numFmtId="166" fontId="6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Protection="1">
      <protection locked="0"/>
    </xf>
    <xf numFmtId="0" fontId="3" fillId="5" borderId="0" xfId="0" applyFont="1" applyFill="1" applyProtection="1">
      <protection locked="0"/>
    </xf>
    <xf numFmtId="0" fontId="3" fillId="5" borderId="1" xfId="0" applyFont="1" applyFill="1" applyBorder="1" applyProtection="1">
      <protection locked="0"/>
    </xf>
    <xf numFmtId="4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4" fontId="3" fillId="2" borderId="0" xfId="0" applyNumberFormat="1" applyFont="1" applyFill="1" applyProtection="1">
      <protection locked="0"/>
    </xf>
    <xf numFmtId="166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164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/>
    <xf numFmtId="0" fontId="3" fillId="2" borderId="0" xfId="0" applyFont="1" applyFill="1" applyAlignment="1" applyProtection="1">
      <alignment horizontal="right" vertical="center"/>
      <protection locked="0"/>
    </xf>
    <xf numFmtId="4" fontId="6" fillId="2" borderId="0" xfId="0" applyNumberFormat="1" applyFont="1" applyFill="1" applyProtection="1">
      <protection locked="0"/>
    </xf>
    <xf numFmtId="164" fontId="6" fillId="2" borderId="0" xfId="0" applyNumberFormat="1" applyFont="1" applyFill="1"/>
    <xf numFmtId="164" fontId="6" fillId="2" borderId="0" xfId="0" applyNumberFormat="1" applyFont="1" applyFill="1" applyProtection="1">
      <protection locked="0"/>
    </xf>
    <xf numFmtId="164" fontId="6" fillId="2" borderId="0" xfId="0" applyNumberFormat="1" applyFont="1" applyFill="1" applyAlignment="1" applyProtection="1">
      <alignment horizontal="right" vertical="center"/>
      <protection locked="0"/>
    </xf>
    <xf numFmtId="4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right" vertical="center"/>
      <protection locked="0"/>
    </xf>
    <xf numFmtId="164" fontId="3" fillId="0" borderId="0" xfId="0" applyNumberFormat="1" applyFont="1" applyProtection="1">
      <protection locked="0"/>
    </xf>
    <xf numFmtId="14" fontId="8" fillId="2" borderId="1" xfId="0" applyNumberFormat="1" applyFont="1" applyFill="1" applyBorder="1" applyAlignment="1" applyProtection="1">
      <alignment horizontal="center" vertical="center"/>
      <protection locked="0"/>
    </xf>
    <xf numFmtId="14" fontId="8" fillId="2" borderId="4" xfId="0" applyNumberFormat="1" applyFont="1" applyFill="1" applyBorder="1" applyAlignment="1" applyProtection="1">
      <alignment horizontal="center" vertical="center"/>
      <protection locked="0"/>
    </xf>
    <xf numFmtId="49" fontId="8" fillId="2" borderId="5" xfId="0" applyNumberFormat="1" applyFont="1" applyFill="1" applyBorder="1" applyAlignment="1" applyProtection="1">
      <alignment horizont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justify"/>
      <protection locked="0"/>
    </xf>
    <xf numFmtId="14" fontId="6" fillId="2" borderId="1" xfId="0" applyNumberFormat="1" applyFont="1" applyFill="1" applyBorder="1" applyAlignment="1" applyProtection="1">
      <alignment horizontal="center" vertical="justify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4" fontId="7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 vertical="justify"/>
      <protection locked="0"/>
    </xf>
    <xf numFmtId="4" fontId="6" fillId="0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/>
    </xf>
    <xf numFmtId="165" fontId="6" fillId="0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justify" vertical="center"/>
      <protection locked="0"/>
    </xf>
    <xf numFmtId="4" fontId="6" fillId="0" borderId="1" xfId="0" applyNumberFormat="1" applyFont="1" applyFill="1" applyBorder="1" applyAlignment="1" applyProtection="1">
      <alignment horizontal="right" vertical="center"/>
      <protection hidden="1"/>
    </xf>
    <xf numFmtId="166" fontId="6" fillId="0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 applyProtection="1">
      <alignment horizontal="right" vertical="center"/>
      <protection locked="0"/>
    </xf>
    <xf numFmtId="164" fontId="6" fillId="0" borderId="1" xfId="0" applyNumberFormat="1" applyFont="1" applyFill="1" applyBorder="1" applyAlignment="1" applyProtection="1">
      <alignment horizontal="right" vertical="center"/>
      <protection hidden="1"/>
    </xf>
    <xf numFmtId="164" fontId="6" fillId="0" borderId="1" xfId="0" applyNumberFormat="1" applyFont="1" applyFill="1" applyBorder="1" applyAlignment="1" applyProtection="1">
      <alignment horizontal="right" vertical="center"/>
      <protection locked="0"/>
    </xf>
    <xf numFmtId="4" fontId="6" fillId="0" borderId="1" xfId="2" applyNumberFormat="1" applyFont="1" applyFill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4" fontId="6" fillId="0" borderId="1" xfId="3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64" fontId="11" fillId="0" borderId="1" xfId="0" applyNumberFormat="1" applyFont="1" applyFill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 applyProtection="1">
      <alignment horizontal="right" vertical="center" wrapText="1"/>
      <protection locked="0"/>
    </xf>
    <xf numFmtId="49" fontId="6" fillId="0" borderId="1" xfId="0" applyNumberFormat="1" applyFont="1" applyFill="1" applyBorder="1" applyAlignment="1" applyProtection="1">
      <alignment horizontal="right" vertical="center"/>
      <protection locked="0"/>
    </xf>
    <xf numFmtId="165" fontId="6" fillId="0" borderId="1" xfId="0" applyNumberFormat="1" applyFont="1" applyFill="1" applyBorder="1" applyAlignment="1" applyProtection="1">
      <alignment horizontal="justify" vertical="center"/>
      <protection locked="0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 applyProtection="1">
      <alignment vertical="top" wrapText="1"/>
      <protection locked="0"/>
    </xf>
    <xf numFmtId="164" fontId="11" fillId="0" borderId="1" xfId="0" applyNumberFormat="1" applyFont="1" applyFill="1" applyBorder="1" applyAlignment="1" applyProtection="1">
      <alignment horizontal="right" vertical="center"/>
      <protection hidden="1"/>
    </xf>
    <xf numFmtId="0" fontId="6" fillId="0" borderId="1" xfId="0" applyFont="1" applyFill="1" applyBorder="1" applyAlignment="1" applyProtection="1">
      <alignment horizontal="justify" vertical="top"/>
      <protection locked="0"/>
    </xf>
  </cellXfs>
  <cellStyles count="4">
    <cellStyle name="Денежный 2" xfId="2"/>
    <cellStyle name="Обычный" xfId="0" builtinId="0"/>
    <cellStyle name="Обычный 3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30;&#1044;&#1044;&#1030;&#1051;%20%20&#1044;&#1054;&#1061;&#1054;&#1044;&#1030;&#1042;/1.&#1040;&#1085;&#1072;&#1083;i&#1079;%20&#1073;&#1102;&#1076;&#1078;&#1077;&#1090;&#1091;/2023/1.%20&#1044;&#1054;&#1061;&#1054;&#1044;&#1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ітика"/>
      <sheetName val="Січень"/>
      <sheetName val="Лютий"/>
      <sheetName val="Березень"/>
      <sheetName val="Квітень 2023"/>
      <sheetName val="Травень 2023"/>
      <sheetName val="Квітень"/>
      <sheetName val="Травень"/>
      <sheetName val="Червень"/>
      <sheetName val="Липень"/>
      <sheetName val="Серпень"/>
      <sheetName val="Вересень"/>
      <sheetName val="Жовтень"/>
      <sheetName val="Листопад"/>
      <sheetName val="Грудень"/>
    </sheetNames>
    <sheetDataSet>
      <sheetData sheetId="0"/>
      <sheetData sheetId="1"/>
      <sheetData sheetId="2">
        <row r="11">
          <cell r="E11">
            <v>46633043.840000004</v>
          </cell>
        </row>
        <row r="74">
          <cell r="E74">
            <v>118274244.24000002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Q332"/>
  <sheetViews>
    <sheetView tabSelected="1" zoomScale="20" zoomScaleNormal="20" zoomScaleSheetLayoutView="32" workbookViewId="0">
      <pane xSplit="2" ySplit="9" topLeftCell="C10" activePane="bottomRight" state="frozen"/>
      <selection activeCell="B138" sqref="B138"/>
      <selection pane="topRight" activeCell="B138" sqref="B138"/>
      <selection pane="bottomLeft" activeCell="B138" sqref="B138"/>
      <selection pane="bottomRight" activeCell="O59" sqref="O59"/>
    </sheetView>
  </sheetViews>
  <sheetFormatPr defaultColWidth="8.85546875" defaultRowHeight="61.5" outlineLevelRow="1" x14ac:dyDescent="0.85"/>
  <cols>
    <col min="1" max="1" width="43.85546875" style="8" customWidth="1"/>
    <col min="2" max="2" width="163.7109375" style="8" customWidth="1"/>
    <col min="3" max="3" width="67.5703125" style="98" customWidth="1"/>
    <col min="4" max="4" width="69" style="8" customWidth="1"/>
    <col min="5" max="5" width="70.140625" style="8" customWidth="1"/>
    <col min="6" max="6" width="69.5703125" style="99" customWidth="1"/>
    <col min="7" max="7" width="46" style="8" customWidth="1"/>
    <col min="8" max="8" width="43.7109375" style="8" customWidth="1"/>
    <col min="9" max="9" width="48.7109375" style="8" customWidth="1"/>
    <col min="10" max="10" width="59.5703125" style="8" customWidth="1"/>
    <col min="11" max="11" width="0.7109375" style="8" hidden="1" customWidth="1"/>
    <col min="12" max="12" width="47.85546875" style="90" hidden="1" customWidth="1"/>
    <col min="13" max="13" width="28.28515625" style="10" customWidth="1"/>
    <col min="14" max="14" width="9.5703125" style="10" customWidth="1"/>
    <col min="15" max="15" width="23.85546875" style="10" customWidth="1"/>
    <col min="16" max="16" width="56.5703125" style="10" customWidth="1"/>
    <col min="17" max="18" width="8.85546875" style="10" customWidth="1"/>
    <col min="19" max="19" width="60.28515625" style="10" customWidth="1"/>
    <col min="20" max="65" width="8.85546875" style="10"/>
    <col min="66" max="176" width="8.85546875" style="7"/>
    <col min="177" max="249" width="8.85546875" style="8"/>
    <col min="250" max="250" width="49.85546875" style="8" bestFit="1" customWidth="1"/>
    <col min="251" max="16384" width="8.85546875" style="8"/>
  </cols>
  <sheetData>
    <row r="1" spans="1:251" s="1" customFormat="1" ht="0.75" customHeight="1" x14ac:dyDescent="0.85">
      <c r="B1" s="107" t="s">
        <v>106</v>
      </c>
      <c r="C1" s="107"/>
      <c r="D1" s="107"/>
      <c r="E1" s="107"/>
      <c r="F1" s="107"/>
      <c r="G1" s="107"/>
      <c r="H1" s="107"/>
      <c r="I1" s="107"/>
      <c r="J1" s="107"/>
      <c r="K1" s="2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6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</row>
    <row r="2" spans="1:251" s="2" customFormat="1" ht="98.25" customHeight="1" x14ac:dyDescent="0.85">
      <c r="B2" s="107"/>
      <c r="C2" s="107"/>
      <c r="D2" s="107"/>
      <c r="E2" s="107"/>
      <c r="F2" s="107"/>
      <c r="G2" s="107"/>
      <c r="H2" s="107"/>
      <c r="I2" s="107"/>
      <c r="J2" s="107"/>
      <c r="L2" s="9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</row>
    <row r="3" spans="1:251" s="1" customFormat="1" ht="43.5" hidden="1" customHeight="1" x14ac:dyDescent="0.85">
      <c r="A3" s="2"/>
      <c r="B3" s="108"/>
      <c r="C3" s="108"/>
      <c r="D3" s="108"/>
      <c r="E3" s="108"/>
      <c r="F3" s="108"/>
      <c r="G3" s="108"/>
      <c r="H3" s="108"/>
      <c r="I3" s="108"/>
      <c r="J3" s="108"/>
      <c r="K3" s="2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</row>
    <row r="4" spans="1:251" s="1" customFormat="1" ht="13.5" hidden="1" customHeight="1" x14ac:dyDescent="0.85">
      <c r="A4" s="2"/>
      <c r="B4" s="109"/>
      <c r="C4" s="109"/>
      <c r="D4" s="109"/>
      <c r="E4" s="109"/>
      <c r="F4" s="109"/>
      <c r="G4" s="109"/>
      <c r="H4" s="109"/>
      <c r="I4" s="109"/>
      <c r="J4" s="109"/>
      <c r="K4" s="2"/>
      <c r="L4" s="9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</row>
    <row r="5" spans="1:251" s="1" customFormat="1" ht="22.5" hidden="1" customHeight="1" x14ac:dyDescent="0.85">
      <c r="A5" s="110" t="s">
        <v>0</v>
      </c>
      <c r="B5" s="110" t="s">
        <v>0</v>
      </c>
      <c r="C5" s="111" t="s">
        <v>1</v>
      </c>
      <c r="D5" s="101"/>
      <c r="E5" s="101"/>
      <c r="F5" s="101"/>
      <c r="G5" s="101"/>
      <c r="H5" s="101"/>
      <c r="I5" s="101"/>
      <c r="J5" s="101"/>
      <c r="K5" s="101"/>
      <c r="L5" s="102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</row>
    <row r="6" spans="1:251" s="1" customFormat="1" ht="65.25" customHeight="1" x14ac:dyDescent="0.85">
      <c r="A6" s="110"/>
      <c r="B6" s="110"/>
      <c r="C6" s="111"/>
      <c r="D6" s="110" t="s">
        <v>2</v>
      </c>
      <c r="E6" s="110"/>
      <c r="F6" s="110"/>
      <c r="G6" s="110"/>
      <c r="H6" s="110"/>
      <c r="I6" s="110"/>
      <c r="J6" s="110"/>
      <c r="K6" s="103"/>
      <c r="L6" s="103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</row>
    <row r="7" spans="1:251" s="1" customFormat="1" ht="324.75" customHeight="1" x14ac:dyDescent="0.85">
      <c r="A7" s="110"/>
      <c r="B7" s="110"/>
      <c r="C7" s="111"/>
      <c r="D7" s="11" t="s">
        <v>3</v>
      </c>
      <c r="E7" s="12" t="s">
        <v>4</v>
      </c>
      <c r="F7" s="12" t="s">
        <v>5</v>
      </c>
      <c r="G7" s="13" t="s">
        <v>6</v>
      </c>
      <c r="H7" s="13" t="s">
        <v>7</v>
      </c>
      <c r="I7" s="13" t="s">
        <v>8</v>
      </c>
      <c r="J7" s="13" t="s">
        <v>9</v>
      </c>
      <c r="K7" s="14" t="s">
        <v>10</v>
      </c>
      <c r="L7" s="12" t="s">
        <v>11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</row>
    <row r="8" spans="1:251" s="24" customFormat="1" ht="48" customHeight="1" x14ac:dyDescent="0.85">
      <c r="A8" s="15">
        <v>1</v>
      </c>
      <c r="B8" s="16">
        <v>2</v>
      </c>
      <c r="C8" s="17">
        <v>3</v>
      </c>
      <c r="D8" s="16">
        <v>4</v>
      </c>
      <c r="E8" s="16">
        <v>5</v>
      </c>
      <c r="F8" s="18">
        <v>6</v>
      </c>
      <c r="G8" s="16" t="s">
        <v>12</v>
      </c>
      <c r="H8" s="16">
        <v>8</v>
      </c>
      <c r="I8" s="16">
        <v>9</v>
      </c>
      <c r="J8" s="16" t="s">
        <v>13</v>
      </c>
      <c r="K8" s="19">
        <v>14</v>
      </c>
      <c r="L8" s="20">
        <v>15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</row>
    <row r="9" spans="1:251" s="2" customFormat="1" ht="81.75" customHeight="1" x14ac:dyDescent="0.85">
      <c r="A9" s="113"/>
      <c r="B9" s="114" t="s">
        <v>14</v>
      </c>
      <c r="C9" s="115"/>
      <c r="D9" s="116"/>
      <c r="E9" s="117"/>
      <c r="F9" s="116"/>
      <c r="G9" s="118" t="str">
        <f t="shared" ref="G9:G73" si="0">IF(D9=0," ",+E9/D9)</f>
        <v xml:space="preserve"> </v>
      </c>
      <c r="H9" s="116" t="str">
        <f t="shared" ref="H9:H73" si="1">IF(E9=0," ",+E9/F9)</f>
        <v xml:space="preserve"> </v>
      </c>
      <c r="I9" s="116"/>
      <c r="J9" s="116"/>
      <c r="K9" s="25"/>
      <c r="L9" s="2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</row>
    <row r="10" spans="1:251" s="1" customFormat="1" ht="121.15" customHeight="1" collapsed="1" x14ac:dyDescent="0.85">
      <c r="A10" s="119">
        <v>11010000</v>
      </c>
      <c r="B10" s="120" t="s">
        <v>15</v>
      </c>
      <c r="C10" s="121">
        <f>SUM(C11:C14)</f>
        <v>475990300</v>
      </c>
      <c r="D10" s="121">
        <f>SUM(D11:D14)</f>
        <v>141208650</v>
      </c>
      <c r="E10" s="121">
        <f>SUM(E11:E15)</f>
        <v>129596377.67999999</v>
      </c>
      <c r="F10" s="121">
        <f>SUM(F11:F14)</f>
        <v>77032508.060000002</v>
      </c>
      <c r="G10" s="122">
        <f t="shared" si="0"/>
        <v>0.91776514880639393</v>
      </c>
      <c r="H10" s="122" t="s">
        <v>16</v>
      </c>
      <c r="I10" s="122">
        <f t="shared" ref="I10:I77" si="2">IF(E10=0," ",+E10/C10)</f>
        <v>0.27226684594202866</v>
      </c>
      <c r="J10" s="116">
        <f>E10-D10</f>
        <v>-11612272.320000008</v>
      </c>
      <c r="K10" s="31">
        <f>F10</f>
        <v>77032508.060000002</v>
      </c>
      <c r="L10" s="32" t="e">
        <f>#REF!/#REF!</f>
        <v>#REF!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</row>
    <row r="11" spans="1:251" s="1" customFormat="1" ht="117.75" hidden="1" customHeight="1" outlineLevel="1" x14ac:dyDescent="0.85">
      <c r="A11" s="119">
        <v>11010100</v>
      </c>
      <c r="B11" s="120" t="s">
        <v>17</v>
      </c>
      <c r="C11" s="123">
        <v>327990300</v>
      </c>
      <c r="D11" s="124">
        <v>104284150</v>
      </c>
      <c r="E11" s="123">
        <v>79258399.109999999</v>
      </c>
      <c r="F11" s="123">
        <v>71141964.219999999</v>
      </c>
      <c r="G11" s="122">
        <f t="shared" si="0"/>
        <v>0.76002344661197319</v>
      </c>
      <c r="H11" s="122">
        <f>IF(E11=0," ",+E11/F11)</f>
        <v>1.1140878661277986</v>
      </c>
      <c r="I11" s="122">
        <f>IF(E11=0," ",+E11/C11)</f>
        <v>0.24164860701673191</v>
      </c>
      <c r="J11" s="116">
        <f t="shared" ref="J11:J20" si="3">E11-D11</f>
        <v>-25025750.890000001</v>
      </c>
      <c r="K11" s="36">
        <f>F11</f>
        <v>71141964.219999999</v>
      </c>
      <c r="L11" s="39" t="e">
        <f>#REF!/#REF!</f>
        <v>#REF!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</row>
    <row r="12" spans="1:251" s="1" customFormat="1" ht="152.25" hidden="1" customHeight="1" outlineLevel="1" x14ac:dyDescent="0.85">
      <c r="A12" s="119">
        <v>11010200</v>
      </c>
      <c r="B12" s="120" t="s">
        <v>18</v>
      </c>
      <c r="C12" s="123">
        <v>145000000</v>
      </c>
      <c r="D12" s="124">
        <v>36125000</v>
      </c>
      <c r="E12" s="125">
        <v>49254209.740000002</v>
      </c>
      <c r="F12" s="125">
        <v>4624749.71</v>
      </c>
      <c r="G12" s="122">
        <f t="shared" si="0"/>
        <v>1.3634383319031143</v>
      </c>
      <c r="H12" s="122" t="s">
        <v>16</v>
      </c>
      <c r="I12" s="122">
        <f>IF(E12=0," ",+E12/C12)</f>
        <v>0.33968420510344827</v>
      </c>
      <c r="J12" s="116">
        <f t="shared" si="3"/>
        <v>13129209.740000002</v>
      </c>
      <c r="K12" s="36">
        <f>F12</f>
        <v>4624749.71</v>
      </c>
      <c r="L12" s="39" t="e">
        <f>#REF!/#REF!</f>
        <v>#REF!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</row>
    <row r="13" spans="1:251" s="1" customFormat="1" ht="141.75" hidden="1" customHeight="1" outlineLevel="1" x14ac:dyDescent="0.85">
      <c r="A13" s="119">
        <v>11010400</v>
      </c>
      <c r="B13" s="120" t="s">
        <v>19</v>
      </c>
      <c r="C13" s="126">
        <v>2000000</v>
      </c>
      <c r="D13" s="124">
        <v>499500</v>
      </c>
      <c r="E13" s="126">
        <v>375790.73</v>
      </c>
      <c r="F13" s="126">
        <v>311261.28999999998</v>
      </c>
      <c r="G13" s="122">
        <f t="shared" si="0"/>
        <v>0.75233379379379373</v>
      </c>
      <c r="H13" s="122">
        <f>IF(E13=0," ",+E13/F13)</f>
        <v>1.2073159820162669</v>
      </c>
      <c r="I13" s="122">
        <f>IF(E13=0," ",+E13/C13)</f>
        <v>0.18789536499999998</v>
      </c>
      <c r="J13" s="116">
        <f t="shared" si="3"/>
        <v>-123709.27000000002</v>
      </c>
      <c r="K13" s="36">
        <f>F13</f>
        <v>311261.28999999998</v>
      </c>
      <c r="L13" s="39" t="e">
        <f>#REF!/#REF!</f>
        <v>#REF!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</row>
    <row r="14" spans="1:251" s="1" customFormat="1" ht="173.25" hidden="1" customHeight="1" outlineLevel="1" x14ac:dyDescent="0.85">
      <c r="A14" s="119">
        <v>11010500</v>
      </c>
      <c r="B14" s="120" t="s">
        <v>20</v>
      </c>
      <c r="C14" s="126">
        <v>1000000</v>
      </c>
      <c r="D14" s="124">
        <v>300000</v>
      </c>
      <c r="E14" s="126">
        <v>404571.86</v>
      </c>
      <c r="F14" s="126">
        <v>954532.84</v>
      </c>
      <c r="G14" s="122">
        <f t="shared" si="0"/>
        <v>1.3485728666666665</v>
      </c>
      <c r="H14" s="122">
        <f>IF(E14=0," ",+E14/F14)</f>
        <v>0.42384278785002305</v>
      </c>
      <c r="I14" s="122">
        <f>IF(E14=0," ",+E14/C14)</f>
        <v>0.40457186000000001</v>
      </c>
      <c r="J14" s="116">
        <f t="shared" si="3"/>
        <v>104571.85999999999</v>
      </c>
      <c r="K14" s="36">
        <f>F14</f>
        <v>954532.84</v>
      </c>
      <c r="L14" s="39" t="e">
        <f>#REF!/#REF!</f>
        <v>#REF!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</row>
    <row r="15" spans="1:251" s="1" customFormat="1" ht="165.75" hidden="1" customHeight="1" outlineLevel="1" x14ac:dyDescent="0.85">
      <c r="A15" s="119">
        <v>11010501</v>
      </c>
      <c r="B15" s="120" t="s">
        <v>21</v>
      </c>
      <c r="C15" s="126"/>
      <c r="D15" s="124"/>
      <c r="E15" s="126">
        <v>303406.24</v>
      </c>
      <c r="F15" s="123"/>
      <c r="G15" s="122" t="str">
        <f t="shared" si="0"/>
        <v xml:space="preserve"> </v>
      </c>
      <c r="H15" s="122"/>
      <c r="I15" s="122"/>
      <c r="J15" s="116">
        <f t="shared" si="3"/>
        <v>303406.24</v>
      </c>
      <c r="K15" s="36">
        <f>F15</f>
        <v>0</v>
      </c>
      <c r="L15" s="39" t="e">
        <f>#REF!/#REF!</f>
        <v>#REF!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</row>
    <row r="16" spans="1:251" s="1" customFormat="1" ht="167.25" customHeight="1" x14ac:dyDescent="0.85">
      <c r="A16" s="119">
        <v>11020200</v>
      </c>
      <c r="B16" s="127" t="s">
        <v>22</v>
      </c>
      <c r="C16" s="123">
        <v>100000</v>
      </c>
      <c r="D16" s="124">
        <v>25000</v>
      </c>
      <c r="E16" s="125">
        <v>300784.24</v>
      </c>
      <c r="F16" s="128">
        <v>490358</v>
      </c>
      <c r="G16" s="122" t="s">
        <v>16</v>
      </c>
      <c r="H16" s="122">
        <f>IF(E16=0," ",+E16/F16)</f>
        <v>0.61339723222625098</v>
      </c>
      <c r="I16" s="122" t="s">
        <v>16</v>
      </c>
      <c r="J16" s="116">
        <f t="shared" si="3"/>
        <v>275784.24</v>
      </c>
      <c r="K16" s="36">
        <f>F16</f>
        <v>490358</v>
      </c>
      <c r="L16" s="39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</row>
    <row r="17" spans="1:251" s="1" customFormat="1" ht="141" customHeight="1" collapsed="1" x14ac:dyDescent="0.85">
      <c r="A17" s="119">
        <v>13000000</v>
      </c>
      <c r="B17" s="127" t="s">
        <v>23</v>
      </c>
      <c r="C17" s="123">
        <f>C18+C19+C20+C21</f>
        <v>215000</v>
      </c>
      <c r="D17" s="123">
        <f>D18+D19+D20+D21</f>
        <v>47000</v>
      </c>
      <c r="E17" s="123">
        <f>E18+E19+E20+E21</f>
        <v>82935.839999999997</v>
      </c>
      <c r="F17" s="123">
        <f>F18+F19+F20+F21</f>
        <v>58886.520000000004</v>
      </c>
      <c r="G17" s="122" t="s">
        <v>16</v>
      </c>
      <c r="H17" s="122" t="s">
        <v>16</v>
      </c>
      <c r="I17" s="122">
        <f>IF(E17=0," ",+E17/C17)</f>
        <v>0.3857480930232558</v>
      </c>
      <c r="J17" s="116">
        <f t="shared" si="3"/>
        <v>35935.839999999997</v>
      </c>
      <c r="K17" s="36"/>
      <c r="L17" s="39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</row>
    <row r="18" spans="1:251" s="1" customFormat="1" ht="187.5" hidden="1" customHeight="1" outlineLevel="1" x14ac:dyDescent="0.85">
      <c r="A18" s="119">
        <v>13010100</v>
      </c>
      <c r="B18" s="127" t="s">
        <v>24</v>
      </c>
      <c r="C18" s="123">
        <v>125000</v>
      </c>
      <c r="D18" s="124">
        <v>30000</v>
      </c>
      <c r="E18" s="125">
        <v>43618.28</v>
      </c>
      <c r="F18" s="125">
        <v>38106.76</v>
      </c>
      <c r="G18" s="122">
        <f>IF(D18=0," ",+E18/D18)</f>
        <v>1.4539426666666666</v>
      </c>
      <c r="H18" s="122">
        <f>IF(E18=0," ",+E18/F18)</f>
        <v>1.1446336555508785</v>
      </c>
      <c r="I18" s="122">
        <f>IF(E18=0," ",+E18/C18)</f>
        <v>0.34894623999999996</v>
      </c>
      <c r="J18" s="116">
        <f t="shared" si="3"/>
        <v>13618.279999999999</v>
      </c>
      <c r="K18" s="36">
        <f>F18</f>
        <v>38106.76</v>
      </c>
      <c r="L18" s="39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</row>
    <row r="19" spans="1:251" s="1" customFormat="1" ht="111" hidden="1" customHeight="1" outlineLevel="1" x14ac:dyDescent="0.85">
      <c r="A19" s="119">
        <v>13010200</v>
      </c>
      <c r="B19" s="127" t="s">
        <v>25</v>
      </c>
      <c r="C19" s="123">
        <v>50000</v>
      </c>
      <c r="D19" s="124">
        <v>10000</v>
      </c>
      <c r="E19" s="125">
        <v>27312.66</v>
      </c>
      <c r="F19" s="125">
        <v>12402.75</v>
      </c>
      <c r="G19" s="122" t="s">
        <v>16</v>
      </c>
      <c r="H19" s="122" t="s">
        <v>16</v>
      </c>
      <c r="I19" s="122">
        <f>IF(E19=0," ",+E19/C19)</f>
        <v>0.54625319999999999</v>
      </c>
      <c r="J19" s="116">
        <f t="shared" si="3"/>
        <v>17312.66</v>
      </c>
      <c r="K19" s="36">
        <f>F19</f>
        <v>12402.75</v>
      </c>
      <c r="L19" s="39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</row>
    <row r="20" spans="1:251" s="1" customFormat="1" ht="131.25" hidden="1" customHeight="1" outlineLevel="1" x14ac:dyDescent="0.85">
      <c r="A20" s="119">
        <v>13030100</v>
      </c>
      <c r="B20" s="129" t="s">
        <v>26</v>
      </c>
      <c r="C20" s="123">
        <v>40000</v>
      </c>
      <c r="D20" s="124">
        <v>7000</v>
      </c>
      <c r="E20" s="125">
        <v>7508.42</v>
      </c>
      <c r="F20" s="125">
        <v>8377.01</v>
      </c>
      <c r="G20" s="122">
        <f>IF(D20=0," ",+E20/D20)</f>
        <v>1.0726314285714287</v>
      </c>
      <c r="H20" s="122">
        <f>IF(E20=0," ",+E20/F20)</f>
        <v>0.89631264615895168</v>
      </c>
      <c r="I20" s="122">
        <f>IF(E20=0," ",+E20/C20)</f>
        <v>0.1877105</v>
      </c>
      <c r="J20" s="116">
        <f t="shared" si="3"/>
        <v>508.42000000000007</v>
      </c>
      <c r="K20" s="36">
        <f>F20</f>
        <v>8377.01</v>
      </c>
      <c r="L20" s="39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</row>
    <row r="21" spans="1:251" s="1" customFormat="1" ht="131.25" hidden="1" customHeight="1" outlineLevel="1" x14ac:dyDescent="0.85">
      <c r="A21" s="119">
        <v>13031500</v>
      </c>
      <c r="B21" s="129" t="s">
        <v>27</v>
      </c>
      <c r="C21" s="123"/>
      <c r="D21" s="124"/>
      <c r="E21" s="125">
        <v>4496.4799999999996</v>
      </c>
      <c r="F21" s="128"/>
      <c r="G21" s="122" t="str">
        <f>IF(D21=0," ",+E21/D21)</f>
        <v xml:space="preserve"> </v>
      </c>
      <c r="H21" s="122"/>
      <c r="I21" s="122"/>
      <c r="J21" s="116"/>
      <c r="K21" s="36"/>
      <c r="L21" s="39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</row>
    <row r="22" spans="1:251" s="2" customFormat="1" ht="96" customHeight="1" collapsed="1" x14ac:dyDescent="0.85">
      <c r="A22" s="119">
        <v>14000000</v>
      </c>
      <c r="B22" s="130" t="s">
        <v>28</v>
      </c>
      <c r="C22" s="123">
        <f>SUM(C23:C26)</f>
        <v>23700000</v>
      </c>
      <c r="D22" s="123">
        <f>SUM(D23:D26)</f>
        <v>4850000</v>
      </c>
      <c r="E22" s="123">
        <f>SUM(E23:E26)</f>
        <v>9230875.4400000013</v>
      </c>
      <c r="F22" s="123">
        <f>SUM(F23:F26)</f>
        <v>5936082.8700000001</v>
      </c>
      <c r="G22" s="122" t="s">
        <v>16</v>
      </c>
      <c r="H22" s="122" t="s">
        <v>16</v>
      </c>
      <c r="I22" s="122">
        <f t="shared" si="2"/>
        <v>0.38948841518987348</v>
      </c>
      <c r="J22" s="116">
        <f t="shared" ref="J22:J73" si="4">E22-D22</f>
        <v>4380875.4400000013</v>
      </c>
      <c r="K22" s="31">
        <f>F22</f>
        <v>5936082.8700000001</v>
      </c>
      <c r="L22" s="39" t="e">
        <f>#REF!/#REF!</f>
        <v>#REF!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44" t="e">
        <f>SUM(K22:IO22)</f>
        <v>#REF!</v>
      </c>
      <c r="IQ22" s="7"/>
    </row>
    <row r="23" spans="1:251" s="2" customFormat="1" ht="160.5" hidden="1" customHeight="1" outlineLevel="1" x14ac:dyDescent="0.85">
      <c r="A23" s="119">
        <v>14021900</v>
      </c>
      <c r="B23" s="131" t="s">
        <v>29</v>
      </c>
      <c r="C23" s="123">
        <v>700000</v>
      </c>
      <c r="D23" s="124">
        <v>350000</v>
      </c>
      <c r="E23" s="125">
        <v>554700</v>
      </c>
      <c r="F23" s="125">
        <v>559119.35999999999</v>
      </c>
      <c r="G23" s="122">
        <f>IF(D23=0," ",+E23/D23)</f>
        <v>1.584857142857143</v>
      </c>
      <c r="H23" s="122">
        <f>IF(E23=0," ",+E23/F23)</f>
        <v>0.99209585588308014</v>
      </c>
      <c r="I23" s="122">
        <f t="shared" si="2"/>
        <v>0.79242857142857148</v>
      </c>
      <c r="J23" s="116">
        <f t="shared" si="4"/>
        <v>204700</v>
      </c>
      <c r="K23" s="36">
        <f>F23</f>
        <v>559119.35999999999</v>
      </c>
      <c r="L23" s="39" t="e">
        <f>#REF!/#REF!</f>
        <v>#REF!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</row>
    <row r="24" spans="1:251" s="2" customFormat="1" ht="155.25" hidden="1" customHeight="1" outlineLevel="1" x14ac:dyDescent="0.85">
      <c r="A24" s="119">
        <v>14031900</v>
      </c>
      <c r="B24" s="131" t="s">
        <v>30</v>
      </c>
      <c r="C24" s="123">
        <v>4000000</v>
      </c>
      <c r="D24" s="124">
        <v>1000000</v>
      </c>
      <c r="E24" s="125">
        <v>3287288.95</v>
      </c>
      <c r="F24" s="125">
        <v>1883864.27</v>
      </c>
      <c r="G24" s="122" t="s">
        <v>16</v>
      </c>
      <c r="H24" s="122" t="s">
        <v>16</v>
      </c>
      <c r="I24" s="122">
        <f t="shared" si="2"/>
        <v>0.82182223750000005</v>
      </c>
      <c r="J24" s="116">
        <f t="shared" si="4"/>
        <v>2287288.9500000002</v>
      </c>
      <c r="K24" s="36">
        <f>F24</f>
        <v>1883864.27</v>
      </c>
      <c r="L24" s="39" t="e">
        <f>#REF!/#REF!</f>
        <v>#REF!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</row>
    <row r="25" spans="1:251" s="2" customFormat="1" ht="408.75" hidden="1" customHeight="1" outlineLevel="1" x14ac:dyDescent="0.85">
      <c r="A25" s="119">
        <v>14040100</v>
      </c>
      <c r="B25" s="132" t="s">
        <v>31</v>
      </c>
      <c r="C25" s="123">
        <v>7000000</v>
      </c>
      <c r="D25" s="124">
        <v>500000</v>
      </c>
      <c r="E25" s="125">
        <v>2776162.04</v>
      </c>
      <c r="F25" s="133"/>
      <c r="G25" s="122" t="s">
        <v>16</v>
      </c>
      <c r="H25" s="122"/>
      <c r="I25" s="122">
        <f t="shared" si="2"/>
        <v>0.39659457714285717</v>
      </c>
      <c r="J25" s="116">
        <f t="shared" si="4"/>
        <v>2276162.04</v>
      </c>
      <c r="K25" s="36">
        <f>F25</f>
        <v>0</v>
      </c>
      <c r="L25" s="39" t="e">
        <f>#REF!/#REF!</f>
        <v>#REF!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</row>
    <row r="26" spans="1:251" s="2" customFormat="1" ht="371.25" hidden="1" customHeight="1" outlineLevel="1" x14ac:dyDescent="0.85">
      <c r="A26" s="119">
        <v>14040200</v>
      </c>
      <c r="B26" s="131" t="s">
        <v>32</v>
      </c>
      <c r="C26" s="123">
        <v>12000000</v>
      </c>
      <c r="D26" s="124">
        <v>3000000</v>
      </c>
      <c r="E26" s="125">
        <v>2612724.4500000002</v>
      </c>
      <c r="F26" s="133">
        <v>3493099.24</v>
      </c>
      <c r="G26" s="122">
        <f>IF(D26=0," ",+E26/D26)</f>
        <v>0.8709081500000001</v>
      </c>
      <c r="H26" s="122">
        <f>IF(E26=0," ",+E26/F26)</f>
        <v>0.74796742677141914</v>
      </c>
      <c r="I26" s="122">
        <f t="shared" si="2"/>
        <v>0.21772703750000003</v>
      </c>
      <c r="J26" s="116">
        <f>E26-D26</f>
        <v>-387275.54999999981</v>
      </c>
      <c r="K26" s="36"/>
      <c r="L26" s="39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</row>
    <row r="27" spans="1:251" s="1" customFormat="1" ht="134.25" customHeight="1" collapsed="1" x14ac:dyDescent="0.85">
      <c r="A27" s="119">
        <v>18010000</v>
      </c>
      <c r="B27" s="131" t="s">
        <v>33</v>
      </c>
      <c r="C27" s="123">
        <f>SUM(C28:C31)</f>
        <v>10180000</v>
      </c>
      <c r="D27" s="123">
        <f>SUM(D28:D31)</f>
        <v>2709100</v>
      </c>
      <c r="E27" s="123">
        <f>SUM(E28:E31)</f>
        <v>5715655.3200000003</v>
      </c>
      <c r="F27" s="123">
        <f>SUM(F28:F31)</f>
        <v>2121659.19</v>
      </c>
      <c r="G27" s="122" t="s">
        <v>16</v>
      </c>
      <c r="H27" s="122" t="s">
        <v>16</v>
      </c>
      <c r="I27" s="122">
        <f t="shared" si="2"/>
        <v>0.56145926522593326</v>
      </c>
      <c r="J27" s="116">
        <f t="shared" si="4"/>
        <v>3006555.3200000003</v>
      </c>
      <c r="K27" s="36">
        <f>F27</f>
        <v>2121659.19</v>
      </c>
      <c r="L27" s="39" t="e">
        <f>#REF!/#REF!</f>
        <v>#REF!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</row>
    <row r="28" spans="1:251" s="1" customFormat="1" ht="140.25" hidden="1" customHeight="1" outlineLevel="1" x14ac:dyDescent="0.85">
      <c r="A28" s="119">
        <v>18010100</v>
      </c>
      <c r="B28" s="131" t="s">
        <v>34</v>
      </c>
      <c r="C28" s="123">
        <v>100000</v>
      </c>
      <c r="D28" s="124">
        <v>40000</v>
      </c>
      <c r="E28" s="125">
        <v>16575.259999999998</v>
      </c>
      <c r="F28" s="125">
        <v>45110.36</v>
      </c>
      <c r="G28" s="122">
        <f>IF(D28=0," ",+E28/D28)</f>
        <v>0.41438149999999996</v>
      </c>
      <c r="H28" s="122">
        <f>IF(E28=0," ",+E28/F28)</f>
        <v>0.36743798985421527</v>
      </c>
      <c r="I28" s="122">
        <f t="shared" si="2"/>
        <v>0.16575259999999997</v>
      </c>
      <c r="J28" s="116">
        <f t="shared" si="4"/>
        <v>-23424.74</v>
      </c>
      <c r="K28" s="36">
        <f>F28</f>
        <v>45110.36</v>
      </c>
      <c r="L28" s="39" t="e">
        <f>#REF!/#REF!</f>
        <v>#REF!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</row>
    <row r="29" spans="1:251" s="1" customFormat="1" ht="142.5" hidden="1" customHeight="1" outlineLevel="1" x14ac:dyDescent="0.85">
      <c r="A29" s="134">
        <v>18010200</v>
      </c>
      <c r="B29" s="131" t="s">
        <v>35</v>
      </c>
      <c r="C29" s="123">
        <v>280000</v>
      </c>
      <c r="D29" s="124">
        <v>0</v>
      </c>
      <c r="E29" s="125">
        <v>484912.56</v>
      </c>
      <c r="F29" s="125">
        <v>55919.22</v>
      </c>
      <c r="G29" s="122" t="str">
        <f>IF(D29=0," ",+E29/D29)</f>
        <v xml:space="preserve"> </v>
      </c>
      <c r="H29" s="122" t="s">
        <v>16</v>
      </c>
      <c r="I29" s="122" t="s">
        <v>16</v>
      </c>
      <c r="J29" s="116">
        <f t="shared" si="4"/>
        <v>484912.56</v>
      </c>
      <c r="K29" s="36">
        <f>F29</f>
        <v>55919.22</v>
      </c>
      <c r="L29" s="39" t="e">
        <f>#REF!/#REF!</f>
        <v>#REF!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</row>
    <row r="30" spans="1:251" s="1" customFormat="1" ht="142.5" hidden="1" customHeight="1" outlineLevel="1" x14ac:dyDescent="0.85">
      <c r="A30" s="134">
        <v>18010300</v>
      </c>
      <c r="B30" s="120" t="s">
        <v>36</v>
      </c>
      <c r="C30" s="123">
        <v>1300000</v>
      </c>
      <c r="D30" s="124">
        <v>4000</v>
      </c>
      <c r="E30" s="125">
        <v>1658113.96</v>
      </c>
      <c r="F30" s="125">
        <v>110534.59</v>
      </c>
      <c r="G30" s="122" t="s">
        <v>16</v>
      </c>
      <c r="H30" s="122" t="s">
        <v>16</v>
      </c>
      <c r="I30" s="122">
        <f t="shared" ref="I30:I31" si="5">IF(E30=0," ",+E30/C30)</f>
        <v>1.2754722769230769</v>
      </c>
      <c r="J30" s="116">
        <f t="shared" si="4"/>
        <v>1654113.96</v>
      </c>
      <c r="K30" s="36">
        <f>F30</f>
        <v>110534.59</v>
      </c>
      <c r="L30" s="39" t="e">
        <f>#REF!/#REF!</f>
        <v>#REF!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</row>
    <row r="31" spans="1:251" s="1" customFormat="1" ht="116.25" hidden="1" customHeight="1" outlineLevel="1" x14ac:dyDescent="0.85">
      <c r="A31" s="119">
        <v>18010400</v>
      </c>
      <c r="B31" s="120" t="s">
        <v>37</v>
      </c>
      <c r="C31" s="123">
        <v>8500000</v>
      </c>
      <c r="D31" s="124">
        <v>2665100</v>
      </c>
      <c r="E31" s="125">
        <v>3556053.54</v>
      </c>
      <c r="F31" s="125">
        <v>1910095.02</v>
      </c>
      <c r="G31" s="122">
        <f>IF(D31=0," ",+E31/D31)</f>
        <v>1.3343039810888897</v>
      </c>
      <c r="H31" s="122" t="s">
        <v>16</v>
      </c>
      <c r="I31" s="122">
        <f t="shared" si="5"/>
        <v>0.41835924000000002</v>
      </c>
      <c r="J31" s="116">
        <f t="shared" si="4"/>
        <v>890953.54</v>
      </c>
      <c r="K31" s="36">
        <f>F31</f>
        <v>1910095.02</v>
      </c>
      <c r="L31" s="39" t="e">
        <f>#REF!/#REF!</f>
        <v>#REF!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</row>
    <row r="32" spans="1:251" s="1" customFormat="1" ht="88.9" customHeight="1" collapsed="1" x14ac:dyDescent="0.85">
      <c r="A32" s="119">
        <v>18010000</v>
      </c>
      <c r="B32" s="120" t="s">
        <v>38</v>
      </c>
      <c r="C32" s="123">
        <f>SUM(C33:C36)</f>
        <v>20450000</v>
      </c>
      <c r="D32" s="123">
        <f>SUM(D33:D36)</f>
        <v>4276000</v>
      </c>
      <c r="E32" s="123">
        <f>SUM(E33:E36)</f>
        <v>7278288.1800000006</v>
      </c>
      <c r="F32" s="123">
        <f>SUM(F33:F36)</f>
        <v>5762908.1000000006</v>
      </c>
      <c r="G32" s="122">
        <f t="shared" si="0"/>
        <v>1.702125392890552</v>
      </c>
      <c r="H32" s="122">
        <f t="shared" si="1"/>
        <v>1.2629540596005686</v>
      </c>
      <c r="I32" s="122">
        <f t="shared" si="2"/>
        <v>0.35590651246943766</v>
      </c>
      <c r="J32" s="116">
        <f t="shared" si="4"/>
        <v>3002288.1800000006</v>
      </c>
      <c r="K32" s="31">
        <f>F32</f>
        <v>5762908.1000000006</v>
      </c>
      <c r="L32" s="32" t="e">
        <f>#REF!/#REF!</f>
        <v>#REF!</v>
      </c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</row>
    <row r="33" spans="1:251" s="49" customFormat="1" ht="122.25" hidden="1" customHeight="1" outlineLevel="1" x14ac:dyDescent="0.85">
      <c r="A33" s="135">
        <v>18010500</v>
      </c>
      <c r="B33" s="136" t="s">
        <v>39</v>
      </c>
      <c r="C33" s="123">
        <v>9500000</v>
      </c>
      <c r="D33" s="124">
        <v>2400000</v>
      </c>
      <c r="E33" s="123">
        <v>3722079.99</v>
      </c>
      <c r="F33" s="123">
        <v>3565289.92</v>
      </c>
      <c r="G33" s="122">
        <f>IF(D33=0," ",+E33/D33)</f>
        <v>1.5508666625</v>
      </c>
      <c r="H33" s="122">
        <f>IF(E33=0," ",+E33/F33)</f>
        <v>1.0439768079225378</v>
      </c>
      <c r="I33" s="122">
        <f t="shared" si="2"/>
        <v>0.39179789368421053</v>
      </c>
      <c r="J33" s="116">
        <f t="shared" si="4"/>
        <v>1322079.9900000002</v>
      </c>
      <c r="K33" s="36">
        <f>F33</f>
        <v>3565289.92</v>
      </c>
      <c r="L33" s="39" t="e">
        <f>#REF!/#REF!</f>
        <v>#REF!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s="47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</row>
    <row r="34" spans="1:251" s="1" customFormat="1" ht="113.25" hidden="1" customHeight="1" outlineLevel="1" x14ac:dyDescent="0.85">
      <c r="A34" s="119">
        <v>18010600</v>
      </c>
      <c r="B34" s="120" t="s">
        <v>40</v>
      </c>
      <c r="C34" s="123">
        <v>6550000</v>
      </c>
      <c r="D34" s="124">
        <v>1516000</v>
      </c>
      <c r="E34" s="125">
        <v>2456956.0699999998</v>
      </c>
      <c r="F34" s="125">
        <v>1592821.45</v>
      </c>
      <c r="G34" s="122">
        <f>IF(D34=0," ",+E34/D34)</f>
        <v>1.6206834234828496</v>
      </c>
      <c r="H34" s="122">
        <f>IF(E34=0," ",+E34/F34)</f>
        <v>1.5425181962485499</v>
      </c>
      <c r="I34" s="122">
        <f t="shared" si="2"/>
        <v>0.37510779694656488</v>
      </c>
      <c r="J34" s="116">
        <f t="shared" si="4"/>
        <v>940956.06999999983</v>
      </c>
      <c r="K34" s="36">
        <f>F34</f>
        <v>1592821.45</v>
      </c>
      <c r="L34" s="39" t="e">
        <f>#REF!/#REF!</f>
        <v>#REF!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</row>
    <row r="35" spans="1:251" s="1" customFormat="1" ht="105.75" hidden="1" customHeight="1" outlineLevel="1" x14ac:dyDescent="0.85">
      <c r="A35" s="119">
        <v>18010700</v>
      </c>
      <c r="B35" s="120" t="s">
        <v>41</v>
      </c>
      <c r="C35" s="123">
        <v>600000</v>
      </c>
      <c r="D35" s="124">
        <v>60000</v>
      </c>
      <c r="E35" s="125">
        <v>432358.65</v>
      </c>
      <c r="F35" s="125">
        <v>170026.45</v>
      </c>
      <c r="G35" s="122" t="s">
        <v>16</v>
      </c>
      <c r="H35" s="122" t="s">
        <v>16</v>
      </c>
      <c r="I35" s="122">
        <f t="shared" si="2"/>
        <v>0.72059775000000004</v>
      </c>
      <c r="J35" s="116">
        <f t="shared" si="4"/>
        <v>372358.65</v>
      </c>
      <c r="K35" s="36">
        <f>F35</f>
        <v>170026.45</v>
      </c>
      <c r="L35" s="39" t="e">
        <f>#REF!/#REF!</f>
        <v>#REF!</v>
      </c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</row>
    <row r="36" spans="1:251" s="1" customFormat="1" ht="113.25" hidden="1" customHeight="1" outlineLevel="1" x14ac:dyDescent="0.85">
      <c r="A36" s="119">
        <v>18010900</v>
      </c>
      <c r="B36" s="120" t="s">
        <v>42</v>
      </c>
      <c r="C36" s="123">
        <v>3800000</v>
      </c>
      <c r="D36" s="124">
        <v>300000</v>
      </c>
      <c r="E36" s="125">
        <v>666893.47</v>
      </c>
      <c r="F36" s="125">
        <v>434770.28</v>
      </c>
      <c r="G36" s="122">
        <f>IF(D36=0," ",+E36/D36)</f>
        <v>2.2229782333333334</v>
      </c>
      <c r="H36" s="122">
        <f t="shared" ref="H36:H42" si="6">IF(E36=0," ",+E36/F36)</f>
        <v>1.5338984762251917</v>
      </c>
      <c r="I36" s="122">
        <f t="shared" si="2"/>
        <v>0.17549828157894737</v>
      </c>
      <c r="J36" s="116">
        <f t="shared" si="4"/>
        <v>366893.47</v>
      </c>
      <c r="K36" s="36">
        <f>F36</f>
        <v>434770.28</v>
      </c>
      <c r="L36" s="39" t="e">
        <f>#REF!/#REF!</f>
        <v>#REF!</v>
      </c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</row>
    <row r="37" spans="1:251" s="1" customFormat="1" ht="91.5" customHeight="1" collapsed="1" x14ac:dyDescent="0.85">
      <c r="A37" s="119">
        <v>18011000</v>
      </c>
      <c r="B37" s="131" t="s">
        <v>43</v>
      </c>
      <c r="C37" s="123">
        <f>SUM(C38:C39)</f>
        <v>25000</v>
      </c>
      <c r="D37" s="123">
        <f>D38+D39</f>
        <v>6250</v>
      </c>
      <c r="E37" s="123">
        <f>SUM(E38:E39)</f>
        <v>36830</v>
      </c>
      <c r="F37" s="123">
        <f>SUM(F38:F39)</f>
        <v>38695.61</v>
      </c>
      <c r="G37" s="122" t="s">
        <v>16</v>
      </c>
      <c r="H37" s="122">
        <f t="shared" si="6"/>
        <v>0.95178755419542427</v>
      </c>
      <c r="I37" s="122">
        <f t="shared" si="2"/>
        <v>1.4732000000000001</v>
      </c>
      <c r="J37" s="116">
        <f t="shared" si="4"/>
        <v>30580</v>
      </c>
      <c r="K37" s="36">
        <f>F37</f>
        <v>38695.61</v>
      </c>
      <c r="L37" s="39" t="e">
        <f>#REF!/#REF!</f>
        <v>#REF!</v>
      </c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</row>
    <row r="38" spans="1:251" s="1" customFormat="1" ht="83.25" hidden="1" customHeight="1" outlineLevel="1" x14ac:dyDescent="0.85">
      <c r="A38" s="137">
        <v>18011000</v>
      </c>
      <c r="B38" s="131" t="s">
        <v>44</v>
      </c>
      <c r="C38" s="123">
        <v>0</v>
      </c>
      <c r="D38" s="124">
        <v>0</v>
      </c>
      <c r="E38" s="125"/>
      <c r="F38" s="125">
        <v>1195.6099999999999</v>
      </c>
      <c r="G38" s="122"/>
      <c r="H38" s="122" t="str">
        <f t="shared" si="6"/>
        <v xml:space="preserve"> </v>
      </c>
      <c r="I38" s="122" t="str">
        <f t="shared" si="2"/>
        <v xml:space="preserve"> </v>
      </c>
      <c r="J38" s="116">
        <f t="shared" si="4"/>
        <v>0</v>
      </c>
      <c r="K38" s="36">
        <f>F38</f>
        <v>1195.6099999999999</v>
      </c>
      <c r="L38" s="39" t="e">
        <f>#REF!/#REF!</f>
        <v>#REF!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</row>
    <row r="39" spans="1:251" s="1" customFormat="1" ht="94.5" hidden="1" customHeight="1" outlineLevel="1" x14ac:dyDescent="0.85">
      <c r="A39" s="137">
        <v>18011100</v>
      </c>
      <c r="B39" s="131" t="s">
        <v>45</v>
      </c>
      <c r="C39" s="123">
        <v>25000</v>
      </c>
      <c r="D39" s="124">
        <v>6250</v>
      </c>
      <c r="E39" s="125">
        <v>36830</v>
      </c>
      <c r="F39" s="125">
        <v>37500</v>
      </c>
      <c r="G39" s="122" t="s">
        <v>16</v>
      </c>
      <c r="H39" s="122">
        <f t="shared" si="6"/>
        <v>0.9821333333333333</v>
      </c>
      <c r="I39" s="122">
        <f t="shared" si="2"/>
        <v>1.4732000000000001</v>
      </c>
      <c r="J39" s="116">
        <f t="shared" si="4"/>
        <v>30580</v>
      </c>
      <c r="K39" s="36">
        <f>F39</f>
        <v>37500</v>
      </c>
      <c r="L39" s="39" t="e">
        <f>#REF!/#REF!</f>
        <v>#REF!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</row>
    <row r="40" spans="1:251" s="1" customFormat="1" ht="133.5" customHeight="1" x14ac:dyDescent="0.85">
      <c r="A40" s="119">
        <v>18020000</v>
      </c>
      <c r="B40" s="138" t="s">
        <v>46</v>
      </c>
      <c r="C40" s="123">
        <v>80000</v>
      </c>
      <c r="D40" s="124">
        <v>19500</v>
      </c>
      <c r="E40" s="125">
        <v>25522.84</v>
      </c>
      <c r="F40" s="125">
        <v>31513.13</v>
      </c>
      <c r="G40" s="122">
        <f t="shared" ref="G40:G43" si="7">IF(D40=0," ",+E40/D40)</f>
        <v>1.3088635897435899</v>
      </c>
      <c r="H40" s="122">
        <f t="shared" si="6"/>
        <v>0.8099112972910022</v>
      </c>
      <c r="I40" s="122">
        <f t="shared" si="2"/>
        <v>0.31903550000000003</v>
      </c>
      <c r="J40" s="116">
        <f t="shared" si="4"/>
        <v>6022.84</v>
      </c>
      <c r="K40" s="36">
        <f>F40</f>
        <v>31513.13</v>
      </c>
      <c r="L40" s="39" t="e">
        <f>#REF!/#REF!</f>
        <v>#REF!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</row>
    <row r="41" spans="1:251" s="1" customFormat="1" ht="87" customHeight="1" collapsed="1" x14ac:dyDescent="0.85">
      <c r="A41" s="119">
        <v>18030000</v>
      </c>
      <c r="B41" s="119" t="s">
        <v>47</v>
      </c>
      <c r="C41" s="123">
        <f>SUM(C42:C43)</f>
        <v>85000</v>
      </c>
      <c r="D41" s="123">
        <f>SUM(D42:D43)</f>
        <v>13000</v>
      </c>
      <c r="E41" s="123">
        <f>SUM(E42:E43)</f>
        <v>3152</v>
      </c>
      <c r="F41" s="123">
        <f>SUM(F42:F43)</f>
        <v>45858</v>
      </c>
      <c r="G41" s="122">
        <f t="shared" si="7"/>
        <v>0.24246153846153845</v>
      </c>
      <c r="H41" s="122">
        <f t="shared" si="6"/>
        <v>6.873391774608574E-2</v>
      </c>
      <c r="I41" s="122">
        <f t="shared" si="2"/>
        <v>3.7082352941176469E-2</v>
      </c>
      <c r="J41" s="116">
        <f t="shared" si="4"/>
        <v>-9848</v>
      </c>
      <c r="K41" s="36">
        <f>F41</f>
        <v>45858</v>
      </c>
      <c r="L41" s="39" t="e">
        <f>#REF!/#REF!</f>
        <v>#REF!</v>
      </c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</row>
    <row r="42" spans="1:251" s="1" customFormat="1" ht="150.75" hidden="1" customHeight="1" outlineLevel="1" x14ac:dyDescent="0.85">
      <c r="A42" s="119">
        <v>18030100</v>
      </c>
      <c r="B42" s="120" t="s">
        <v>48</v>
      </c>
      <c r="C42" s="123">
        <v>70000</v>
      </c>
      <c r="D42" s="124">
        <v>10000</v>
      </c>
      <c r="E42" s="125"/>
      <c r="F42" s="125">
        <v>40830</v>
      </c>
      <c r="G42" s="122">
        <f t="shared" si="7"/>
        <v>0</v>
      </c>
      <c r="H42" s="122" t="str">
        <f t="shared" si="6"/>
        <v xml:space="preserve"> </v>
      </c>
      <c r="I42" s="122" t="str">
        <f t="shared" si="2"/>
        <v xml:space="preserve"> </v>
      </c>
      <c r="J42" s="116">
        <f t="shared" si="4"/>
        <v>-10000</v>
      </c>
      <c r="K42" s="36">
        <f>F42</f>
        <v>40830</v>
      </c>
      <c r="L42" s="39" t="e">
        <f>#REF!/#REF!</f>
        <v>#REF!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</row>
    <row r="43" spans="1:251" s="1" customFormat="1" ht="135.75" hidden="1" customHeight="1" outlineLevel="1" x14ac:dyDescent="0.85">
      <c r="A43" s="119">
        <v>18030200</v>
      </c>
      <c r="B43" s="120" t="s">
        <v>49</v>
      </c>
      <c r="C43" s="123">
        <v>15000</v>
      </c>
      <c r="D43" s="124">
        <v>3000</v>
      </c>
      <c r="E43" s="125">
        <v>3152</v>
      </c>
      <c r="F43" s="125">
        <v>5028</v>
      </c>
      <c r="G43" s="122">
        <f t="shared" si="7"/>
        <v>1.0506666666666666</v>
      </c>
      <c r="H43" s="122"/>
      <c r="I43" s="122">
        <f t="shared" si="2"/>
        <v>0.21013333333333334</v>
      </c>
      <c r="J43" s="116">
        <f t="shared" si="4"/>
        <v>152</v>
      </c>
      <c r="K43" s="36">
        <f>F43</f>
        <v>5028</v>
      </c>
      <c r="L43" s="39" t="e">
        <f>#REF!/#REF!</f>
        <v>#REF!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</row>
    <row r="44" spans="1:251" s="1" customFormat="1" ht="111.6" customHeight="1" collapsed="1" x14ac:dyDescent="0.85">
      <c r="A44" s="119">
        <v>18050000</v>
      </c>
      <c r="B44" s="120" t="s">
        <v>50</v>
      </c>
      <c r="C44" s="121">
        <f>SUM(C45:C47)</f>
        <v>80500000</v>
      </c>
      <c r="D44" s="121">
        <f>SUM(D45:D47)</f>
        <v>22564900</v>
      </c>
      <c r="E44" s="121">
        <f>SUM(E45:E47)</f>
        <v>25333028.229999997</v>
      </c>
      <c r="F44" s="121">
        <f>SUM(F45:F47)</f>
        <v>23255061.100000001</v>
      </c>
      <c r="G44" s="122">
        <f t="shared" si="0"/>
        <v>1.1226740747798571</v>
      </c>
      <c r="H44" s="122">
        <f t="shared" si="1"/>
        <v>1.0893554792681235</v>
      </c>
      <c r="I44" s="122">
        <f t="shared" si="2"/>
        <v>0.31469600285714283</v>
      </c>
      <c r="J44" s="116">
        <f t="shared" si="4"/>
        <v>2768128.2299999967</v>
      </c>
      <c r="K44" s="31">
        <f>F44</f>
        <v>23255061.100000001</v>
      </c>
      <c r="L44" s="32" t="e">
        <f>#REF!/#REF!</f>
        <v>#REF!</v>
      </c>
      <c r="M44" s="10"/>
      <c r="N44" s="10"/>
      <c r="O44" s="10"/>
      <c r="P44" s="5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</row>
    <row r="45" spans="1:251" s="1" customFormat="1" ht="105" hidden="1" customHeight="1" outlineLevel="1" x14ac:dyDescent="0.85">
      <c r="A45" s="119">
        <v>18050300</v>
      </c>
      <c r="B45" s="120" t="s">
        <v>51</v>
      </c>
      <c r="C45" s="121">
        <v>10000000</v>
      </c>
      <c r="D45" s="124">
        <v>2484900</v>
      </c>
      <c r="E45" s="124">
        <v>4472316.8499999996</v>
      </c>
      <c r="F45" s="139">
        <v>2223320.38</v>
      </c>
      <c r="G45" s="122">
        <f t="shared" si="0"/>
        <v>1.7997975170026961</v>
      </c>
      <c r="H45" s="122" t="s">
        <v>16</v>
      </c>
      <c r="I45" s="122">
        <f t="shared" si="2"/>
        <v>0.44723168499999999</v>
      </c>
      <c r="J45" s="116">
        <f t="shared" si="4"/>
        <v>1987416.8499999996</v>
      </c>
      <c r="K45" s="36">
        <f>F45</f>
        <v>2223320.38</v>
      </c>
      <c r="L45" s="39" t="e">
        <f>#REF!/#REF!</f>
        <v>#REF!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</row>
    <row r="46" spans="1:251" s="1" customFormat="1" ht="112.5" hidden="1" customHeight="1" outlineLevel="1" x14ac:dyDescent="0.85">
      <c r="A46" s="119">
        <v>18050400</v>
      </c>
      <c r="B46" s="120" t="s">
        <v>52</v>
      </c>
      <c r="C46" s="121">
        <v>70000000</v>
      </c>
      <c r="D46" s="124">
        <v>20000000</v>
      </c>
      <c r="E46" s="124">
        <v>20699877.629999999</v>
      </c>
      <c r="F46" s="139">
        <v>20932362.300000001</v>
      </c>
      <c r="G46" s="122">
        <f t="shared" si="0"/>
        <v>1.0349938814999999</v>
      </c>
      <c r="H46" s="122">
        <f>IF(E46=0," ",+E46/F46)</f>
        <v>0.98889352923152862</v>
      </c>
      <c r="I46" s="122">
        <f t="shared" si="2"/>
        <v>0.29571253757142857</v>
      </c>
      <c r="J46" s="116">
        <f t="shared" si="4"/>
        <v>699877.62999999896</v>
      </c>
      <c r="K46" s="36">
        <f>F46</f>
        <v>20932362.300000001</v>
      </c>
      <c r="L46" s="39" t="e">
        <f>#REF!/#REF!</f>
        <v>#REF!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</row>
    <row r="47" spans="1:251" s="1" customFormat="1" ht="409.5" hidden="1" outlineLevel="1" x14ac:dyDescent="0.85">
      <c r="A47" s="119">
        <v>18050500</v>
      </c>
      <c r="B47" s="120" t="s">
        <v>53</v>
      </c>
      <c r="C47" s="121">
        <v>500000</v>
      </c>
      <c r="D47" s="124">
        <v>80000</v>
      </c>
      <c r="E47" s="124">
        <v>160833.75</v>
      </c>
      <c r="F47" s="139">
        <v>99378.42</v>
      </c>
      <c r="G47" s="122" t="s">
        <v>16</v>
      </c>
      <c r="H47" s="122">
        <f>IF(E47=0," ",+E47/F47)</f>
        <v>1.6183971328986715</v>
      </c>
      <c r="I47" s="122">
        <f t="shared" si="2"/>
        <v>0.3216675</v>
      </c>
      <c r="J47" s="116">
        <f t="shared" si="4"/>
        <v>80833.75</v>
      </c>
      <c r="K47" s="36">
        <f>F47</f>
        <v>99378.42</v>
      </c>
      <c r="L47" s="39" t="e">
        <f>#REF!/#REF!</f>
        <v>#REF!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</row>
    <row r="48" spans="1:251" s="1" customFormat="1" ht="134.25" customHeight="1" collapsed="1" x14ac:dyDescent="0.85">
      <c r="A48" s="119">
        <v>21010300</v>
      </c>
      <c r="B48" s="140" t="s">
        <v>54</v>
      </c>
      <c r="C48" s="123">
        <f>SUM(C49:C50)</f>
        <v>20000</v>
      </c>
      <c r="D48" s="123">
        <f>SUM(D49:D50)</f>
        <v>3700</v>
      </c>
      <c r="E48" s="123">
        <f>SUM(E49:E50)</f>
        <v>85950</v>
      </c>
      <c r="F48" s="123">
        <f>F49+F50</f>
        <v>110</v>
      </c>
      <c r="G48" s="122" t="s">
        <v>16</v>
      </c>
      <c r="H48" s="122" t="s">
        <v>16</v>
      </c>
      <c r="I48" s="122" t="s">
        <v>16</v>
      </c>
      <c r="J48" s="116">
        <f t="shared" si="4"/>
        <v>82250</v>
      </c>
      <c r="K48" s="36">
        <f>F48</f>
        <v>110</v>
      </c>
      <c r="L48" s="39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</row>
    <row r="49" spans="1:251" s="1" customFormat="1" ht="364.5" hidden="1" outlineLevel="1" x14ac:dyDescent="0.85">
      <c r="A49" s="33">
        <v>21010301</v>
      </c>
      <c r="B49" s="34" t="s">
        <v>55</v>
      </c>
      <c r="C49" s="35"/>
      <c r="D49" s="36"/>
      <c r="E49" s="40"/>
      <c r="F49" s="42"/>
      <c r="G49" s="38" t="str">
        <f>IF(D49=0," ",+E49/D49)</f>
        <v xml:space="preserve"> </v>
      </c>
      <c r="H49" s="37" t="s">
        <v>16</v>
      </c>
      <c r="I49" s="38" t="str">
        <f>IF(E49=0," ",+E49/C49)</f>
        <v xml:space="preserve"> </v>
      </c>
      <c r="J49" s="27">
        <f t="shared" si="4"/>
        <v>0</v>
      </c>
      <c r="K49" s="36">
        <f>F49</f>
        <v>0</v>
      </c>
      <c r="L49" s="39" t="e">
        <f>#REF!/#REF!</f>
        <v>#REF!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</row>
    <row r="50" spans="1:251" s="1" customFormat="1" ht="364.5" hidden="1" outlineLevel="1" x14ac:dyDescent="0.85">
      <c r="A50" s="33">
        <v>21010302</v>
      </c>
      <c r="B50" s="34" t="s">
        <v>56</v>
      </c>
      <c r="C50" s="35">
        <v>20000</v>
      </c>
      <c r="D50" s="36">
        <v>3700</v>
      </c>
      <c r="E50" s="40">
        <v>85950</v>
      </c>
      <c r="F50" s="42">
        <v>110</v>
      </c>
      <c r="G50" s="38" t="s">
        <v>16</v>
      </c>
      <c r="H50" s="37" t="s">
        <v>16</v>
      </c>
      <c r="I50" s="38">
        <f>IF(E50=0," ",+E50/C50)</f>
        <v>4.2975000000000003</v>
      </c>
      <c r="J50" s="27">
        <f t="shared" si="4"/>
        <v>82250</v>
      </c>
      <c r="K50" s="36">
        <f>F50</f>
        <v>110</v>
      </c>
      <c r="L50" s="39" t="e">
        <f>#REF!/#REF!</f>
        <v>#REF!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</row>
    <row r="51" spans="1:251" s="1" customFormat="1" ht="4.1500000000000004" hidden="1" customHeight="1" x14ac:dyDescent="0.85">
      <c r="A51" s="33">
        <v>21080500</v>
      </c>
      <c r="B51" s="53" t="s">
        <v>57</v>
      </c>
      <c r="C51" s="35"/>
      <c r="D51" s="36"/>
      <c r="E51" s="40"/>
      <c r="F51" s="42"/>
      <c r="G51" s="38" t="str">
        <f>IF(D51=0," ",+E51/D51)</f>
        <v xml:space="preserve"> </v>
      </c>
      <c r="H51" s="37" t="s">
        <v>16</v>
      </c>
      <c r="I51" s="38" t="str">
        <f>IF(E51=0," ",+E51/C51)</f>
        <v xml:space="preserve"> </v>
      </c>
      <c r="J51" s="27">
        <f t="shared" si="4"/>
        <v>0</v>
      </c>
      <c r="K51" s="36">
        <f>F51</f>
        <v>0</v>
      </c>
      <c r="L51" s="39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</row>
    <row r="52" spans="1:251" s="1" customFormat="1" ht="125.25" customHeight="1" x14ac:dyDescent="0.85">
      <c r="A52" s="33">
        <v>21081100</v>
      </c>
      <c r="B52" s="34" t="s">
        <v>58</v>
      </c>
      <c r="C52" s="35">
        <v>500000</v>
      </c>
      <c r="D52" s="36">
        <v>120000</v>
      </c>
      <c r="E52" s="54">
        <v>636381.12</v>
      </c>
      <c r="F52" s="54">
        <v>219328.34</v>
      </c>
      <c r="G52" s="37" t="s">
        <v>16</v>
      </c>
      <c r="H52" s="37" t="s">
        <v>16</v>
      </c>
      <c r="I52" s="38">
        <f>IF(E52=0," ",+E52/C52)</f>
        <v>1.27276224</v>
      </c>
      <c r="J52" s="27">
        <f t="shared" si="4"/>
        <v>516381.12</v>
      </c>
      <c r="K52" s="36">
        <f>F52</f>
        <v>219328.34</v>
      </c>
      <c r="L52" s="39" t="e">
        <f>#REF!/#REF!</f>
        <v>#REF!</v>
      </c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</row>
    <row r="53" spans="1:251" s="1" customFormat="1" ht="116.25" customHeight="1" x14ac:dyDescent="0.85">
      <c r="A53" s="33">
        <v>21081500</v>
      </c>
      <c r="B53" s="34" t="s">
        <v>59</v>
      </c>
      <c r="C53" s="35"/>
      <c r="D53" s="36"/>
      <c r="E53" s="40">
        <v>13508.2</v>
      </c>
      <c r="F53" s="42"/>
      <c r="G53" s="38" t="str">
        <f t="shared" ref="G53:G58" si="8">IF(D53=0," ",+E53/D53)</f>
        <v xml:space="preserve"> </v>
      </c>
      <c r="H53" s="38"/>
      <c r="I53" s="37"/>
      <c r="J53" s="27">
        <f t="shared" si="4"/>
        <v>13508.2</v>
      </c>
      <c r="K53" s="36">
        <f>F53</f>
        <v>0</v>
      </c>
      <c r="L53" s="39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</row>
    <row r="54" spans="1:251" s="1" customFormat="1" ht="116.25" customHeight="1" x14ac:dyDescent="0.85">
      <c r="A54" s="33">
        <v>21081700</v>
      </c>
      <c r="B54" s="34" t="s">
        <v>60</v>
      </c>
      <c r="C54" s="35"/>
      <c r="D54" s="36"/>
      <c r="E54" s="40">
        <v>11262.11</v>
      </c>
      <c r="F54" s="40">
        <v>14923.18</v>
      </c>
      <c r="G54" s="38" t="str">
        <f t="shared" si="8"/>
        <v xml:space="preserve"> </v>
      </c>
      <c r="H54" s="38">
        <f>IF(E54=0," ",+E54/F54)</f>
        <v>0.75467226154211098</v>
      </c>
      <c r="I54" s="37"/>
      <c r="J54" s="27"/>
      <c r="K54" s="36"/>
      <c r="L54" s="39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</row>
    <row r="55" spans="1:251" s="2" customFormat="1" ht="240" customHeight="1" x14ac:dyDescent="0.85">
      <c r="A55" s="33">
        <v>22010300</v>
      </c>
      <c r="B55" s="34" t="s">
        <v>61</v>
      </c>
      <c r="C55" s="35">
        <v>100000</v>
      </c>
      <c r="D55" s="36">
        <v>25000</v>
      </c>
      <c r="E55" s="40">
        <v>37530</v>
      </c>
      <c r="F55" s="40">
        <v>26350</v>
      </c>
      <c r="G55" s="38">
        <f t="shared" si="8"/>
        <v>1.5012000000000001</v>
      </c>
      <c r="H55" s="38">
        <f>IF(E55=0," ",+E55/F55)</f>
        <v>1.4242884250474384</v>
      </c>
      <c r="I55" s="37">
        <f>IF(E55=0," ",+E55/C55)</f>
        <v>0.37530000000000002</v>
      </c>
      <c r="J55" s="27">
        <f>E55-D55</f>
        <v>12530</v>
      </c>
      <c r="K55" s="36">
        <f>F55</f>
        <v>26350</v>
      </c>
      <c r="L55" s="39" t="e">
        <f>#REF!/#REF!</f>
        <v>#REF!</v>
      </c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</row>
    <row r="56" spans="1:251" s="2" customFormat="1" ht="99" customHeight="1" collapsed="1" x14ac:dyDescent="0.85">
      <c r="A56" s="33">
        <v>22012500</v>
      </c>
      <c r="B56" s="34" t="s">
        <v>62</v>
      </c>
      <c r="C56" s="35">
        <v>5000000</v>
      </c>
      <c r="D56" s="36">
        <v>1050000</v>
      </c>
      <c r="E56" s="40">
        <f>E57+E58</f>
        <v>1331659.49</v>
      </c>
      <c r="F56" s="40">
        <v>881440.01</v>
      </c>
      <c r="G56" s="38">
        <f t="shared" si="8"/>
        <v>1.2682471333333334</v>
      </c>
      <c r="H56" s="38">
        <f>IF(E56=0," ",+E56/F56)</f>
        <v>1.5107772223772777</v>
      </c>
      <c r="I56" s="37">
        <f>IF(E56=0," ",+E56/C56)</f>
        <v>0.26633189800000001</v>
      </c>
      <c r="J56" s="27">
        <f>E56-D56</f>
        <v>281659.49</v>
      </c>
      <c r="K56" s="36">
        <f>F56</f>
        <v>881440.01</v>
      </c>
      <c r="L56" s="39" t="e">
        <f>#REF!/#REF!</f>
        <v>#REF!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</row>
    <row r="57" spans="1:251" s="2" customFormat="1" hidden="1" outlineLevel="1" x14ac:dyDescent="0.85">
      <c r="A57" s="33"/>
      <c r="B57" s="34"/>
      <c r="C57" s="35"/>
      <c r="D57" s="36"/>
      <c r="E57" s="40">
        <v>729668.8</v>
      </c>
      <c r="F57" s="40"/>
      <c r="G57" s="38" t="str">
        <f t="shared" si="8"/>
        <v xml:space="preserve"> </v>
      </c>
      <c r="H57" s="38"/>
      <c r="I57" s="37"/>
      <c r="J57" s="27"/>
      <c r="K57" s="36"/>
      <c r="L57" s="39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</row>
    <row r="58" spans="1:251" s="2" customFormat="1" hidden="1" outlineLevel="1" x14ac:dyDescent="0.85">
      <c r="A58" s="33"/>
      <c r="B58" s="34"/>
      <c r="C58" s="35"/>
      <c r="D58" s="36"/>
      <c r="E58" s="40">
        <v>601990.68999999994</v>
      </c>
      <c r="F58" s="40"/>
      <c r="G58" s="38" t="str">
        <f t="shared" si="8"/>
        <v xml:space="preserve"> </v>
      </c>
      <c r="H58" s="38"/>
      <c r="I58" s="37"/>
      <c r="J58" s="27"/>
      <c r="K58" s="36"/>
      <c r="L58" s="39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</row>
    <row r="59" spans="1:251" s="2" customFormat="1" ht="182.25" customHeight="1" x14ac:dyDescent="0.85">
      <c r="A59" s="33">
        <v>22012600</v>
      </c>
      <c r="B59" s="34" t="s">
        <v>63</v>
      </c>
      <c r="C59" s="35">
        <v>120000</v>
      </c>
      <c r="D59" s="36">
        <v>15000</v>
      </c>
      <c r="E59" s="40">
        <v>86820</v>
      </c>
      <c r="F59" s="40">
        <v>56010</v>
      </c>
      <c r="G59" s="37" t="s">
        <v>16</v>
      </c>
      <c r="H59" s="38">
        <f t="shared" ref="H59:H64" si="9">IF(E59=0," ",+E59/F59)</f>
        <v>1.5500803427959293</v>
      </c>
      <c r="I59" s="37">
        <f t="shared" ref="I59:I64" si="10">IF(E59=0," ",+E59/C59)</f>
        <v>0.72350000000000003</v>
      </c>
      <c r="J59" s="27">
        <f t="shared" ref="J59:J65" si="11">E59-D59</f>
        <v>71820</v>
      </c>
      <c r="K59" s="36">
        <f>F59</f>
        <v>56010</v>
      </c>
      <c r="L59" s="39" t="e">
        <f>#REF!/#REF!</f>
        <v>#REF!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</row>
    <row r="60" spans="1:251" s="56" customFormat="1" ht="409.5" hidden="1" x14ac:dyDescent="0.85">
      <c r="A60" s="33">
        <v>22012900</v>
      </c>
      <c r="B60" s="34" t="s">
        <v>64</v>
      </c>
      <c r="C60" s="35"/>
      <c r="D60" s="36"/>
      <c r="E60" s="40"/>
      <c r="F60" s="40">
        <v>413514.26</v>
      </c>
      <c r="G60" s="37" t="s">
        <v>16</v>
      </c>
      <c r="H60" s="38" t="str">
        <f t="shared" si="9"/>
        <v xml:space="preserve"> </v>
      </c>
      <c r="I60" s="37" t="str">
        <f t="shared" si="10"/>
        <v xml:space="preserve"> </v>
      </c>
      <c r="J60" s="27">
        <f t="shared" si="11"/>
        <v>0</v>
      </c>
      <c r="K60" s="36">
        <f>F60</f>
        <v>413514.26</v>
      </c>
      <c r="L60" s="39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</row>
    <row r="61" spans="1:251" s="56" customFormat="1" ht="186.75" customHeight="1" x14ac:dyDescent="0.85">
      <c r="A61" s="33">
        <v>22080400</v>
      </c>
      <c r="B61" s="43" t="s">
        <v>65</v>
      </c>
      <c r="C61" s="35">
        <v>350000</v>
      </c>
      <c r="D61" s="36">
        <v>87000</v>
      </c>
      <c r="E61" s="40">
        <v>240987.79</v>
      </c>
      <c r="F61" s="40">
        <v>413514.26</v>
      </c>
      <c r="G61" s="37" t="s">
        <v>16</v>
      </c>
      <c r="H61" s="38">
        <f t="shared" si="9"/>
        <v>0.58277987801436404</v>
      </c>
      <c r="I61" s="37">
        <f t="shared" si="10"/>
        <v>0.68853654285714283</v>
      </c>
      <c r="J61" s="27">
        <f t="shared" si="11"/>
        <v>153987.79</v>
      </c>
      <c r="K61" s="36">
        <f>F61</f>
        <v>413514.26</v>
      </c>
      <c r="L61" s="39" t="e">
        <f>#REF!/#REF!</f>
        <v>#REF!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</row>
    <row r="62" spans="1:251" s="1" customFormat="1" ht="75.75" customHeight="1" collapsed="1" x14ac:dyDescent="0.85">
      <c r="A62" s="33">
        <v>22090000</v>
      </c>
      <c r="B62" s="34" t="s">
        <v>66</v>
      </c>
      <c r="C62" s="51">
        <f>SUM(C63:C64)</f>
        <v>362300</v>
      </c>
      <c r="D62" s="51">
        <f>SUM(D63:D64)</f>
        <v>37500</v>
      </c>
      <c r="E62" s="51">
        <f>SUM(E63:E64)</f>
        <v>99339.45</v>
      </c>
      <c r="F62" s="51">
        <f>SUM(F63:F64)</f>
        <v>86175.24</v>
      </c>
      <c r="G62" s="38" t="s">
        <v>16</v>
      </c>
      <c r="H62" s="38">
        <f t="shared" si="9"/>
        <v>1.1527609322585002</v>
      </c>
      <c r="I62" s="37">
        <f t="shared" si="10"/>
        <v>0.27419113993927685</v>
      </c>
      <c r="J62" s="27">
        <f t="shared" si="11"/>
        <v>61839.45</v>
      </c>
      <c r="K62" s="36">
        <f>F62</f>
        <v>86175.24</v>
      </c>
      <c r="L62" s="39" t="e">
        <f>#REF!/#REF!</f>
        <v>#REF!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</row>
    <row r="63" spans="1:251" s="1" customFormat="1" ht="120" hidden="1" customHeight="1" outlineLevel="1" x14ac:dyDescent="0.85">
      <c r="A63" s="33">
        <v>22090100</v>
      </c>
      <c r="B63" s="34" t="s">
        <v>67</v>
      </c>
      <c r="C63" s="35">
        <v>350000</v>
      </c>
      <c r="D63" s="36">
        <v>35000</v>
      </c>
      <c r="E63" s="40">
        <v>94307.45</v>
      </c>
      <c r="F63" s="45">
        <v>82647.740000000005</v>
      </c>
      <c r="G63" s="38" t="s">
        <v>16</v>
      </c>
      <c r="H63" s="38">
        <f t="shared" si="9"/>
        <v>1.1410771788799063</v>
      </c>
      <c r="I63" s="37">
        <f t="shared" si="10"/>
        <v>0.26944985714285713</v>
      </c>
      <c r="J63" s="27">
        <f t="shared" si="11"/>
        <v>59307.45</v>
      </c>
      <c r="K63" s="36">
        <f>F63</f>
        <v>82647.740000000005</v>
      </c>
      <c r="L63" s="39" t="e">
        <f>#REF!/#REF!</f>
        <v>#REF!</v>
      </c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</row>
    <row r="64" spans="1:251" s="1" customFormat="1" ht="154.5" hidden="1" customHeight="1" outlineLevel="1" x14ac:dyDescent="0.85">
      <c r="A64" s="33">
        <v>22090400</v>
      </c>
      <c r="B64" s="34" t="s">
        <v>68</v>
      </c>
      <c r="C64" s="35">
        <v>12300</v>
      </c>
      <c r="D64" s="36">
        <v>2500</v>
      </c>
      <c r="E64" s="40">
        <v>5032</v>
      </c>
      <c r="F64" s="45">
        <v>3527.5</v>
      </c>
      <c r="G64" s="38" t="s">
        <v>16</v>
      </c>
      <c r="H64" s="38">
        <f t="shared" si="9"/>
        <v>1.4265060240963856</v>
      </c>
      <c r="I64" s="37">
        <f t="shared" si="10"/>
        <v>0.40910569105691058</v>
      </c>
      <c r="J64" s="27">
        <f t="shared" si="11"/>
        <v>2532</v>
      </c>
      <c r="K64" s="36">
        <f>F64</f>
        <v>3527.5</v>
      </c>
      <c r="L64" s="39" t="e">
        <f>#REF!/#REF!</f>
        <v>#REF!</v>
      </c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</row>
    <row r="65" spans="1:251" s="1" customFormat="1" ht="87" customHeight="1" x14ac:dyDescent="0.85">
      <c r="A65" s="33">
        <v>24060300</v>
      </c>
      <c r="B65" s="53" t="s">
        <v>57</v>
      </c>
      <c r="C65" s="35">
        <v>200000</v>
      </c>
      <c r="D65" s="36">
        <v>45000</v>
      </c>
      <c r="E65" s="40">
        <v>1488139.14</v>
      </c>
      <c r="F65" s="40">
        <v>209842.23</v>
      </c>
      <c r="G65" s="37" t="s">
        <v>16</v>
      </c>
      <c r="H65" s="37" t="s">
        <v>16</v>
      </c>
      <c r="I65" s="37" t="s">
        <v>16</v>
      </c>
      <c r="J65" s="27">
        <f t="shared" si="11"/>
        <v>1443139.14</v>
      </c>
      <c r="K65" s="36">
        <f>F65</f>
        <v>209842.23</v>
      </c>
      <c r="L65" s="39" t="e">
        <f>#REF!/#REF!</f>
        <v>#REF!</v>
      </c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</row>
    <row r="66" spans="1:251" s="1" customFormat="1" ht="49.5" hidden="1" customHeight="1" x14ac:dyDescent="0.85">
      <c r="A66" s="33">
        <v>24062200</v>
      </c>
      <c r="B66" s="41" t="s">
        <v>69</v>
      </c>
      <c r="C66" s="35"/>
      <c r="D66" s="36"/>
      <c r="E66" s="40"/>
      <c r="F66" s="35"/>
      <c r="G66" s="37" t="str">
        <f t="shared" si="0"/>
        <v xml:space="preserve"> </v>
      </c>
      <c r="H66" s="37"/>
      <c r="I66" s="37"/>
      <c r="J66" s="27">
        <f t="shared" si="4"/>
        <v>0</v>
      </c>
      <c r="K66" s="36">
        <f>F66</f>
        <v>0</v>
      </c>
      <c r="L66" s="39" t="e">
        <f>#REF!/#REF!</f>
        <v>#REF!</v>
      </c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</row>
    <row r="67" spans="1:251" s="1" customFormat="1" ht="45" hidden="1" customHeight="1" x14ac:dyDescent="0.85">
      <c r="A67" s="33">
        <v>31010200</v>
      </c>
      <c r="B67" s="41" t="s">
        <v>70</v>
      </c>
      <c r="C67" s="35"/>
      <c r="D67" s="36"/>
      <c r="E67" s="40"/>
      <c r="F67" s="35"/>
      <c r="G67" s="37" t="str">
        <f t="shared" si="0"/>
        <v xml:space="preserve"> </v>
      </c>
      <c r="H67" s="37" t="str">
        <f t="shared" si="1"/>
        <v xml:space="preserve"> </v>
      </c>
      <c r="I67" s="37"/>
      <c r="J67" s="27">
        <f t="shared" si="4"/>
        <v>0</v>
      </c>
      <c r="K67" s="36">
        <f>F67</f>
        <v>0</v>
      </c>
      <c r="L67" s="39" t="e">
        <f>#REF!/#REF!</f>
        <v>#REF!</v>
      </c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</row>
    <row r="68" spans="1:251" s="1" customFormat="1" ht="45" hidden="1" customHeight="1" x14ac:dyDescent="0.85">
      <c r="A68" s="33">
        <v>31020000</v>
      </c>
      <c r="B68" s="41" t="s">
        <v>71</v>
      </c>
      <c r="C68" s="35"/>
      <c r="D68" s="36"/>
      <c r="E68" s="40"/>
      <c r="F68" s="35"/>
      <c r="G68" s="37"/>
      <c r="H68" s="37"/>
      <c r="I68" s="37"/>
      <c r="J68" s="27">
        <f t="shared" si="4"/>
        <v>0</v>
      </c>
      <c r="K68" s="36">
        <f>F68</f>
        <v>0</v>
      </c>
      <c r="L68" s="39" t="e">
        <f>#REF!/#REF!</f>
        <v>#REF!</v>
      </c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</row>
    <row r="69" spans="1:251" s="1" customFormat="1" ht="55.5" hidden="1" customHeight="1" x14ac:dyDescent="0.85">
      <c r="A69" s="33">
        <v>16010100</v>
      </c>
      <c r="B69" s="41" t="s">
        <v>72</v>
      </c>
      <c r="C69" s="35"/>
      <c r="D69" s="36"/>
      <c r="E69" s="40"/>
      <c r="F69" s="35"/>
      <c r="G69" s="37" t="str">
        <f t="shared" si="0"/>
        <v xml:space="preserve"> </v>
      </c>
      <c r="H69" s="37"/>
      <c r="I69" s="37"/>
      <c r="J69" s="27">
        <f t="shared" si="4"/>
        <v>0</v>
      </c>
      <c r="K69" s="36">
        <f>F69</f>
        <v>0</v>
      </c>
      <c r="L69" s="39" t="e">
        <f>#REF!/#REF!</f>
        <v>#REF!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</row>
    <row r="70" spans="1:251" s="1" customFormat="1" ht="0.75" hidden="1" customHeight="1" x14ac:dyDescent="0.85">
      <c r="A70" s="33"/>
      <c r="B70" s="41"/>
      <c r="C70" s="35"/>
      <c r="D70" s="36"/>
      <c r="E70" s="40"/>
      <c r="F70" s="40"/>
      <c r="G70" s="37" t="str">
        <f t="shared" si="0"/>
        <v xml:space="preserve"> </v>
      </c>
      <c r="H70" s="37" t="str">
        <f t="shared" si="1"/>
        <v xml:space="preserve"> </v>
      </c>
      <c r="I70" s="37" t="str">
        <f t="shared" si="2"/>
        <v xml:space="preserve"> </v>
      </c>
      <c r="J70" s="27">
        <f t="shared" si="4"/>
        <v>0</v>
      </c>
      <c r="K70" s="36">
        <f>F70</f>
        <v>0</v>
      </c>
      <c r="L70" s="39" t="e">
        <f>#REF!/#REF!</f>
        <v>#REF!</v>
      </c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</row>
    <row r="71" spans="1:251" s="1" customFormat="1" ht="0.75" hidden="1" customHeight="1" x14ac:dyDescent="0.85">
      <c r="A71" s="33"/>
      <c r="B71" s="41"/>
      <c r="C71" s="35"/>
      <c r="D71" s="36"/>
      <c r="E71" s="40"/>
      <c r="F71" s="40"/>
      <c r="G71" s="37" t="str">
        <f t="shared" si="0"/>
        <v xml:space="preserve"> </v>
      </c>
      <c r="H71" s="37" t="str">
        <f t="shared" si="1"/>
        <v xml:space="preserve"> </v>
      </c>
      <c r="I71" s="37" t="str">
        <f t="shared" si="2"/>
        <v xml:space="preserve"> </v>
      </c>
      <c r="J71" s="27">
        <f t="shared" si="4"/>
        <v>0</v>
      </c>
      <c r="K71" s="36">
        <f>F71</f>
        <v>0</v>
      </c>
      <c r="L71" s="39" t="e">
        <f>#REF!/#REF!</f>
        <v>#REF!</v>
      </c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</row>
    <row r="72" spans="1:251" s="1" customFormat="1" hidden="1" x14ac:dyDescent="0.85">
      <c r="A72" s="33"/>
      <c r="B72" s="41"/>
      <c r="C72" s="35"/>
      <c r="D72" s="36"/>
      <c r="E72" s="40"/>
      <c r="F72" s="40"/>
      <c r="G72" s="37" t="str">
        <f t="shared" si="0"/>
        <v xml:space="preserve"> </v>
      </c>
      <c r="H72" s="37" t="str">
        <f t="shared" si="1"/>
        <v xml:space="preserve"> </v>
      </c>
      <c r="I72" s="37" t="str">
        <f t="shared" si="2"/>
        <v xml:space="preserve"> </v>
      </c>
      <c r="J72" s="27">
        <f t="shared" si="4"/>
        <v>0</v>
      </c>
      <c r="K72" s="36">
        <f>F72</f>
        <v>0</v>
      </c>
      <c r="L72" s="39" t="e">
        <f>#REF!/#REF!</f>
        <v>#REF!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</row>
    <row r="73" spans="1:251" s="1" customFormat="1" hidden="1" x14ac:dyDescent="0.85">
      <c r="A73" s="33"/>
      <c r="B73" s="41"/>
      <c r="C73" s="35"/>
      <c r="D73" s="36"/>
      <c r="E73" s="40"/>
      <c r="F73" s="40"/>
      <c r="G73" s="37" t="str">
        <f t="shared" si="0"/>
        <v xml:space="preserve"> </v>
      </c>
      <c r="H73" s="37" t="str">
        <f t="shared" si="1"/>
        <v xml:space="preserve"> </v>
      </c>
      <c r="I73" s="37" t="str">
        <f t="shared" si="2"/>
        <v xml:space="preserve"> </v>
      </c>
      <c r="J73" s="27">
        <f t="shared" si="4"/>
        <v>0</v>
      </c>
      <c r="K73" s="36">
        <f>F73</f>
        <v>0</v>
      </c>
      <c r="L73" s="39" t="e">
        <f>#REF!/#REF!</f>
        <v>#REF!</v>
      </c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</row>
    <row r="74" spans="1:251" s="56" customFormat="1" ht="108" customHeight="1" x14ac:dyDescent="0.85">
      <c r="A74" s="104" t="s">
        <v>73</v>
      </c>
      <c r="B74" s="104"/>
      <c r="C74" s="57">
        <f>C10+C16+C18+C19+C20+C22+C27+C32+C37+C40+C41+C44+C48+C51+C52+C53+C55+C56+C59+C60+C61+C62+C65</f>
        <v>617977600</v>
      </c>
      <c r="D74" s="57">
        <f>D10+D16+D18+D19+D20+D22+D27+D32+D37+D40+D41+D44+D48+D51+D52+D53+D55+D56+D59+D60+D61+D62+D65</f>
        <v>177102600</v>
      </c>
      <c r="E74" s="57">
        <f>E10+E16+E17+E22+E27+E32+E37+E40+E41+E44+E48+E52+E53+E54+E55+E56+E59+E61+E62+E65</f>
        <v>181635027.06999996</v>
      </c>
      <c r="F74" s="57">
        <f>F10+F16+F17+F22+F27+F32+F37+F40+F41+F44+F48+F52+F53+F54+F55+F56+F59+F61+F62+F65</f>
        <v>116681223.84</v>
      </c>
      <c r="G74" s="58">
        <f>IF(D74=0," ",+E74/D74)</f>
        <v>1.0255920978574</v>
      </c>
      <c r="H74" s="29" t="s">
        <v>16</v>
      </c>
      <c r="I74" s="58">
        <f t="shared" si="2"/>
        <v>0.29391846414821504</v>
      </c>
      <c r="J74" s="59">
        <f>E74-D74</f>
        <v>4532427.069999963</v>
      </c>
      <c r="K74" s="31">
        <f>F74</f>
        <v>116681223.84</v>
      </c>
      <c r="L74" s="39" t="e">
        <f>#REF!/#REF!</f>
        <v>#REF!</v>
      </c>
      <c r="M74" s="10"/>
      <c r="N74" s="10"/>
      <c r="O74" s="10"/>
      <c r="P74" s="50">
        <f>E74-[1]Лютий!E74</f>
        <v>63360782.829999939</v>
      </c>
      <c r="Q74" s="10"/>
      <c r="R74" s="10"/>
      <c r="S74" s="10">
        <f>D74*1.05-E74</f>
        <v>4322702.930000037</v>
      </c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</row>
    <row r="75" spans="1:251" s="64" customFormat="1" ht="81.75" customHeight="1" x14ac:dyDescent="0.85">
      <c r="A75" s="60">
        <v>41033900</v>
      </c>
      <c r="B75" s="61" t="s">
        <v>74</v>
      </c>
      <c r="C75" s="35">
        <v>162260500</v>
      </c>
      <c r="D75" s="36">
        <v>38048800</v>
      </c>
      <c r="E75" s="36">
        <v>38048800</v>
      </c>
      <c r="F75" s="40">
        <v>44562900</v>
      </c>
      <c r="G75" s="37">
        <f t="shared" ref="G75:G108" si="12">IF(D75=0," ",+E75/D75)</f>
        <v>1</v>
      </c>
      <c r="H75" s="37">
        <f t="shared" ref="H75:H84" si="13">IF(E75=0," ",+E75/F75)</f>
        <v>0.85382234998171125</v>
      </c>
      <c r="I75" s="37">
        <f t="shared" si="2"/>
        <v>0.23449206676917672</v>
      </c>
      <c r="J75" s="27">
        <f t="shared" ref="J75:J84" si="14">E75-D75</f>
        <v>0</v>
      </c>
      <c r="K75" s="36">
        <f>F75</f>
        <v>44562900</v>
      </c>
      <c r="L75" s="39"/>
      <c r="M75" s="10"/>
      <c r="N75" s="10"/>
      <c r="O75" s="10"/>
      <c r="P75" s="10"/>
      <c r="Q75" s="10"/>
      <c r="R75" s="10"/>
      <c r="S75" s="5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62"/>
      <c r="BO75" s="62"/>
      <c r="BP75" s="62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2"/>
      <c r="CE75" s="62"/>
      <c r="CF75" s="62"/>
      <c r="CG75" s="62"/>
      <c r="CH75" s="62"/>
      <c r="CI75" s="62"/>
      <c r="CJ75" s="62"/>
      <c r="CK75" s="62"/>
      <c r="CL75" s="62"/>
      <c r="CM75" s="62"/>
      <c r="CN75" s="62"/>
      <c r="CO75" s="62"/>
      <c r="CP75" s="62"/>
      <c r="CQ75" s="62"/>
      <c r="CR75" s="62"/>
      <c r="CS75" s="62"/>
      <c r="CT75" s="62"/>
      <c r="CU75" s="62"/>
      <c r="CV75" s="62"/>
      <c r="CW75" s="62"/>
      <c r="CX75" s="62"/>
      <c r="CY75" s="62"/>
      <c r="CZ75" s="62"/>
      <c r="DA75" s="62"/>
      <c r="DB75" s="62"/>
      <c r="DC75" s="62"/>
      <c r="DD75" s="62"/>
      <c r="DE75" s="62"/>
      <c r="DF75" s="62"/>
      <c r="DG75" s="62"/>
      <c r="DH75" s="62"/>
      <c r="DI75" s="62"/>
      <c r="DJ75" s="62"/>
      <c r="DK75" s="62"/>
      <c r="DL75" s="62"/>
      <c r="DM75" s="62"/>
      <c r="DN75" s="62"/>
      <c r="DO75" s="62"/>
      <c r="DP75" s="62"/>
      <c r="DQ75" s="62"/>
      <c r="DR75" s="62"/>
      <c r="DS75" s="62"/>
      <c r="DT75" s="62"/>
      <c r="DU75" s="62"/>
      <c r="DV75" s="62"/>
      <c r="DW75" s="62"/>
      <c r="DX75" s="62"/>
      <c r="DY75" s="62"/>
      <c r="DZ75" s="62"/>
      <c r="EA75" s="62"/>
      <c r="EB75" s="62"/>
      <c r="EC75" s="62"/>
      <c r="ED75" s="62"/>
      <c r="EE75" s="62"/>
      <c r="EF75" s="62"/>
      <c r="EG75" s="62"/>
      <c r="EH75" s="62"/>
      <c r="EI75" s="62"/>
      <c r="EJ75" s="62"/>
      <c r="EK75" s="62"/>
      <c r="EL75" s="62"/>
      <c r="EM75" s="62"/>
      <c r="EN75" s="62"/>
      <c r="EO75" s="62"/>
      <c r="EP75" s="62"/>
      <c r="EQ75" s="62"/>
      <c r="ER75" s="62"/>
      <c r="ES75" s="62"/>
      <c r="ET75" s="62"/>
      <c r="EU75" s="62"/>
      <c r="EV75" s="62"/>
      <c r="EW75" s="62"/>
      <c r="EX75" s="62"/>
      <c r="EY75" s="62"/>
      <c r="EZ75" s="62"/>
      <c r="FA75" s="62"/>
      <c r="FB75" s="62"/>
      <c r="FC75" s="62"/>
      <c r="FD75" s="62"/>
      <c r="FE75" s="62"/>
      <c r="FF75" s="62"/>
      <c r="FG75" s="62"/>
      <c r="FH75" s="62"/>
      <c r="FI75" s="62"/>
      <c r="FJ75" s="62"/>
      <c r="FK75" s="62"/>
      <c r="FL75" s="62"/>
      <c r="FM75" s="62"/>
      <c r="FN75" s="62"/>
      <c r="FO75" s="62"/>
      <c r="FP75" s="62"/>
      <c r="FQ75" s="62"/>
      <c r="FR75" s="62"/>
      <c r="FS75" s="62"/>
      <c r="FT75" s="62"/>
      <c r="FU75" s="62"/>
      <c r="FV75" s="62"/>
      <c r="FW75" s="62"/>
      <c r="FX75" s="62"/>
      <c r="FY75" s="62"/>
      <c r="FZ75" s="62"/>
      <c r="GA75" s="62"/>
      <c r="GB75" s="62"/>
      <c r="GC75" s="62"/>
      <c r="GD75" s="62"/>
      <c r="GE75" s="62"/>
      <c r="GF75" s="62"/>
      <c r="GG75" s="62"/>
      <c r="GH75" s="62"/>
      <c r="GI75" s="62"/>
      <c r="GJ75" s="62"/>
      <c r="GK75" s="62"/>
      <c r="GL75" s="62"/>
      <c r="GM75" s="62"/>
      <c r="GN75" s="63"/>
      <c r="GO75" s="63"/>
      <c r="GP75" s="63"/>
      <c r="GQ75" s="63"/>
      <c r="GR75" s="63"/>
      <c r="GS75" s="63"/>
      <c r="GT75" s="63"/>
      <c r="GU75" s="63"/>
      <c r="GV75" s="63"/>
      <c r="GW75" s="63"/>
      <c r="GX75" s="63"/>
      <c r="GY75" s="63"/>
      <c r="GZ75" s="63"/>
      <c r="HA75" s="63"/>
      <c r="HB75" s="63"/>
      <c r="HC75" s="63"/>
      <c r="HD75" s="63"/>
      <c r="HE75" s="63"/>
      <c r="HF75" s="63"/>
      <c r="HG75" s="63"/>
      <c r="HH75" s="63"/>
      <c r="HI75" s="63"/>
      <c r="HJ75" s="63"/>
      <c r="HK75" s="63"/>
      <c r="HL75" s="63"/>
      <c r="HM75" s="63"/>
      <c r="HN75" s="63"/>
      <c r="HO75" s="63"/>
      <c r="HP75" s="63"/>
      <c r="HQ75" s="63"/>
      <c r="HR75" s="63"/>
      <c r="HS75" s="63"/>
      <c r="HT75" s="63"/>
      <c r="HU75" s="63"/>
      <c r="HV75" s="63"/>
      <c r="HW75" s="63"/>
      <c r="HX75" s="63"/>
      <c r="HY75" s="63"/>
      <c r="HZ75" s="63"/>
      <c r="IA75" s="63"/>
      <c r="IB75" s="63"/>
      <c r="IC75" s="63"/>
      <c r="ID75" s="63"/>
      <c r="IE75" s="63"/>
      <c r="IF75" s="63"/>
      <c r="IG75" s="63"/>
      <c r="IH75" s="63"/>
      <c r="II75" s="63"/>
      <c r="IJ75" s="63"/>
      <c r="IK75" s="63"/>
      <c r="IL75" s="63"/>
      <c r="IM75" s="62"/>
      <c r="IN75" s="62"/>
      <c r="IO75" s="62"/>
      <c r="IP75" s="62"/>
      <c r="IQ75" s="62"/>
    </row>
    <row r="76" spans="1:251" s="64" customFormat="1" ht="99" hidden="1" customHeight="1" x14ac:dyDescent="0.85">
      <c r="A76" s="60">
        <v>41034500</v>
      </c>
      <c r="B76" s="65" t="s">
        <v>75</v>
      </c>
      <c r="C76" s="35"/>
      <c r="D76" s="36"/>
      <c r="E76" s="40"/>
      <c r="F76" s="35"/>
      <c r="G76" s="37" t="str">
        <f t="shared" si="12"/>
        <v xml:space="preserve"> </v>
      </c>
      <c r="H76" s="37" t="str">
        <f t="shared" si="13"/>
        <v xml:space="preserve"> </v>
      </c>
      <c r="I76" s="37" t="str">
        <f t="shared" si="2"/>
        <v xml:space="preserve"> </v>
      </c>
      <c r="J76" s="27">
        <f t="shared" si="14"/>
        <v>0</v>
      </c>
      <c r="K76" s="36">
        <f>F76</f>
        <v>0</v>
      </c>
      <c r="L76" s="39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  <c r="CF76" s="62"/>
      <c r="CG76" s="62"/>
      <c r="CH76" s="62"/>
      <c r="CI76" s="62"/>
      <c r="CJ76" s="62"/>
      <c r="CK76" s="62"/>
      <c r="CL76" s="62"/>
      <c r="CM76" s="62"/>
      <c r="CN76" s="62"/>
      <c r="CO76" s="62"/>
      <c r="CP76" s="62"/>
      <c r="CQ76" s="62"/>
      <c r="CR76" s="62"/>
      <c r="CS76" s="62"/>
      <c r="CT76" s="62"/>
      <c r="CU76" s="62"/>
      <c r="CV76" s="62"/>
      <c r="CW76" s="62"/>
      <c r="CX76" s="62"/>
      <c r="CY76" s="62"/>
      <c r="CZ76" s="62"/>
      <c r="DA76" s="62"/>
      <c r="DB76" s="62"/>
      <c r="DC76" s="62"/>
      <c r="DD76" s="62"/>
      <c r="DE76" s="62"/>
      <c r="DF76" s="62"/>
      <c r="DG76" s="62"/>
      <c r="DH76" s="62"/>
      <c r="DI76" s="62"/>
      <c r="DJ76" s="62"/>
      <c r="DK76" s="62"/>
      <c r="DL76" s="62"/>
      <c r="DM76" s="62"/>
      <c r="DN76" s="62"/>
      <c r="DO76" s="62"/>
      <c r="DP76" s="62"/>
      <c r="DQ76" s="62"/>
      <c r="DR76" s="62"/>
      <c r="DS76" s="62"/>
      <c r="DT76" s="62"/>
      <c r="DU76" s="62"/>
      <c r="DV76" s="62"/>
      <c r="DW76" s="62"/>
      <c r="DX76" s="62"/>
      <c r="DY76" s="62"/>
      <c r="DZ76" s="62"/>
      <c r="EA76" s="62"/>
      <c r="EB76" s="62"/>
      <c r="EC76" s="62"/>
      <c r="ED76" s="62"/>
      <c r="EE76" s="62"/>
      <c r="EF76" s="62"/>
      <c r="EG76" s="62"/>
      <c r="EH76" s="62"/>
      <c r="EI76" s="62"/>
      <c r="EJ76" s="62"/>
      <c r="EK76" s="62"/>
      <c r="EL76" s="62"/>
      <c r="EM76" s="62"/>
      <c r="EN76" s="62"/>
      <c r="EO76" s="62"/>
      <c r="EP76" s="62"/>
      <c r="EQ76" s="62"/>
      <c r="ER76" s="62"/>
      <c r="ES76" s="62"/>
      <c r="ET76" s="62"/>
      <c r="EU76" s="62"/>
      <c r="EV76" s="62"/>
      <c r="EW76" s="62"/>
      <c r="EX76" s="62"/>
      <c r="EY76" s="62"/>
      <c r="EZ76" s="62"/>
      <c r="FA76" s="62"/>
      <c r="FB76" s="62"/>
      <c r="FC76" s="62"/>
      <c r="FD76" s="62"/>
      <c r="FE76" s="62"/>
      <c r="FF76" s="62"/>
      <c r="FG76" s="62"/>
      <c r="FH76" s="62"/>
      <c r="FI76" s="62"/>
      <c r="FJ76" s="62"/>
      <c r="FK76" s="62"/>
      <c r="FL76" s="62"/>
      <c r="FM76" s="62"/>
      <c r="FN76" s="62"/>
      <c r="FO76" s="62"/>
      <c r="FP76" s="62"/>
      <c r="FQ76" s="62"/>
      <c r="FR76" s="62"/>
      <c r="FS76" s="62"/>
      <c r="FT76" s="62"/>
      <c r="FU76" s="62"/>
      <c r="FV76" s="62"/>
      <c r="FW76" s="62"/>
      <c r="FX76" s="62"/>
      <c r="FY76" s="62"/>
      <c r="FZ76" s="62"/>
      <c r="GA76" s="62"/>
      <c r="GB76" s="62"/>
      <c r="GC76" s="62"/>
      <c r="GD76" s="62"/>
      <c r="GE76" s="62"/>
      <c r="GF76" s="62"/>
      <c r="GG76" s="62"/>
      <c r="GH76" s="62"/>
      <c r="GI76" s="62"/>
      <c r="GJ76" s="62"/>
      <c r="GK76" s="62"/>
      <c r="GL76" s="62"/>
      <c r="GM76" s="62"/>
      <c r="GN76" s="63"/>
      <c r="GO76" s="63"/>
      <c r="GP76" s="63"/>
      <c r="GQ76" s="63"/>
      <c r="GR76" s="63"/>
      <c r="GS76" s="63"/>
      <c r="GT76" s="63"/>
      <c r="GU76" s="63"/>
      <c r="GV76" s="63"/>
      <c r="GW76" s="63"/>
      <c r="GX76" s="63"/>
      <c r="GY76" s="63"/>
      <c r="GZ76" s="63"/>
      <c r="HA76" s="63"/>
      <c r="HB76" s="63"/>
      <c r="HC76" s="63"/>
      <c r="HD76" s="63"/>
      <c r="HE76" s="63"/>
      <c r="HF76" s="63"/>
      <c r="HG76" s="63"/>
      <c r="HH76" s="63"/>
      <c r="HI76" s="63"/>
      <c r="HJ76" s="63"/>
      <c r="HK76" s="63"/>
      <c r="HL76" s="63"/>
      <c r="HM76" s="63"/>
      <c r="HN76" s="63"/>
      <c r="HO76" s="63"/>
      <c r="HP76" s="63"/>
      <c r="HQ76" s="63"/>
      <c r="HR76" s="63"/>
      <c r="HS76" s="63"/>
      <c r="HT76" s="63"/>
      <c r="HU76" s="63"/>
      <c r="HV76" s="63"/>
      <c r="HW76" s="63"/>
      <c r="HX76" s="63"/>
      <c r="HY76" s="63"/>
      <c r="HZ76" s="63"/>
      <c r="IA76" s="63"/>
      <c r="IB76" s="63"/>
      <c r="IC76" s="63"/>
      <c r="ID76" s="63"/>
      <c r="IE76" s="63"/>
      <c r="IF76" s="63"/>
      <c r="IG76" s="63"/>
      <c r="IH76" s="63"/>
      <c r="II76" s="63"/>
      <c r="IJ76" s="63"/>
      <c r="IK76" s="63"/>
      <c r="IL76" s="63"/>
      <c r="IM76" s="62"/>
      <c r="IN76" s="62"/>
      <c r="IO76" s="62"/>
      <c r="IP76" s="62"/>
      <c r="IQ76" s="62"/>
    </row>
    <row r="77" spans="1:251" s="64" customFormat="1" ht="375.75" hidden="1" customHeight="1" x14ac:dyDescent="0.85">
      <c r="A77" s="33">
        <v>41040200</v>
      </c>
      <c r="B77" s="66" t="s">
        <v>76</v>
      </c>
      <c r="C77" s="35"/>
      <c r="D77" s="36"/>
      <c r="E77" s="40"/>
      <c r="F77" s="42"/>
      <c r="G77" s="37" t="str">
        <f t="shared" si="12"/>
        <v xml:space="preserve"> </v>
      </c>
      <c r="H77" s="37" t="str">
        <f t="shared" si="13"/>
        <v xml:space="preserve"> </v>
      </c>
      <c r="I77" s="37" t="str">
        <f t="shared" si="2"/>
        <v xml:space="preserve"> </v>
      </c>
      <c r="J77" s="27">
        <f t="shared" si="14"/>
        <v>0</v>
      </c>
      <c r="K77" s="36">
        <f>F77</f>
        <v>0</v>
      </c>
      <c r="L77" s="39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62"/>
      <c r="BO77" s="62"/>
      <c r="BP77" s="62"/>
      <c r="BQ77" s="62"/>
      <c r="BR77" s="62"/>
      <c r="BS77" s="62"/>
      <c r="BT77" s="62"/>
      <c r="BU77" s="62"/>
      <c r="BV77" s="62"/>
      <c r="BW77" s="62"/>
      <c r="BX77" s="62"/>
      <c r="BY77" s="62"/>
      <c r="BZ77" s="62"/>
      <c r="CA77" s="62"/>
      <c r="CB77" s="62"/>
      <c r="CC77" s="62"/>
      <c r="CD77" s="62"/>
      <c r="CE77" s="62"/>
      <c r="CF77" s="62"/>
      <c r="CG77" s="62"/>
      <c r="CH77" s="62"/>
      <c r="CI77" s="62"/>
      <c r="CJ77" s="62"/>
      <c r="CK77" s="62"/>
      <c r="CL77" s="62"/>
      <c r="CM77" s="62"/>
      <c r="CN77" s="62"/>
      <c r="CO77" s="62"/>
      <c r="CP77" s="62"/>
      <c r="CQ77" s="62"/>
      <c r="CR77" s="62"/>
      <c r="CS77" s="62"/>
      <c r="CT77" s="62"/>
      <c r="CU77" s="62"/>
      <c r="CV77" s="62"/>
      <c r="CW77" s="62"/>
      <c r="CX77" s="62"/>
      <c r="CY77" s="62"/>
      <c r="CZ77" s="62"/>
      <c r="DA77" s="62"/>
      <c r="DB77" s="62"/>
      <c r="DC77" s="62"/>
      <c r="DD77" s="62"/>
      <c r="DE77" s="62"/>
      <c r="DF77" s="62"/>
      <c r="DG77" s="62"/>
      <c r="DH77" s="62"/>
      <c r="DI77" s="62"/>
      <c r="DJ77" s="62"/>
      <c r="DK77" s="62"/>
      <c r="DL77" s="62"/>
      <c r="DM77" s="62"/>
      <c r="DN77" s="62"/>
      <c r="DO77" s="62"/>
      <c r="DP77" s="62"/>
      <c r="DQ77" s="62"/>
      <c r="DR77" s="62"/>
      <c r="DS77" s="62"/>
      <c r="DT77" s="62"/>
      <c r="DU77" s="62"/>
      <c r="DV77" s="62"/>
      <c r="DW77" s="62"/>
      <c r="DX77" s="62"/>
      <c r="DY77" s="62"/>
      <c r="DZ77" s="62"/>
      <c r="EA77" s="62"/>
      <c r="EB77" s="62"/>
      <c r="EC77" s="62"/>
      <c r="ED77" s="62"/>
      <c r="EE77" s="62"/>
      <c r="EF77" s="62"/>
      <c r="EG77" s="62"/>
      <c r="EH77" s="62"/>
      <c r="EI77" s="62"/>
      <c r="EJ77" s="62"/>
      <c r="EK77" s="62"/>
      <c r="EL77" s="62"/>
      <c r="EM77" s="62"/>
      <c r="EN77" s="62"/>
      <c r="EO77" s="62"/>
      <c r="EP77" s="62"/>
      <c r="EQ77" s="62"/>
      <c r="ER77" s="62"/>
      <c r="ES77" s="62"/>
      <c r="ET77" s="62"/>
      <c r="EU77" s="62"/>
      <c r="EV77" s="62"/>
      <c r="EW77" s="62"/>
      <c r="EX77" s="62"/>
      <c r="EY77" s="62"/>
      <c r="EZ77" s="62"/>
      <c r="FA77" s="62"/>
      <c r="FB77" s="62"/>
      <c r="FC77" s="62"/>
      <c r="FD77" s="62"/>
      <c r="FE77" s="62"/>
      <c r="FF77" s="62"/>
      <c r="FG77" s="62"/>
      <c r="FH77" s="62"/>
      <c r="FI77" s="62"/>
      <c r="FJ77" s="62"/>
      <c r="FK77" s="62"/>
      <c r="FL77" s="62"/>
      <c r="FM77" s="62"/>
      <c r="FN77" s="62"/>
      <c r="FO77" s="62"/>
      <c r="FP77" s="62"/>
      <c r="FQ77" s="62"/>
      <c r="FR77" s="62"/>
      <c r="FS77" s="62"/>
      <c r="FT77" s="62"/>
      <c r="FU77" s="62"/>
      <c r="FV77" s="62"/>
      <c r="FW77" s="62"/>
      <c r="FX77" s="62"/>
      <c r="FY77" s="62"/>
      <c r="FZ77" s="62"/>
      <c r="GA77" s="62"/>
      <c r="GB77" s="62"/>
      <c r="GC77" s="62"/>
      <c r="GD77" s="62"/>
      <c r="GE77" s="62"/>
      <c r="GF77" s="62"/>
      <c r="GG77" s="62"/>
      <c r="GH77" s="62"/>
      <c r="GI77" s="62"/>
      <c r="GJ77" s="62"/>
      <c r="GK77" s="62"/>
      <c r="GL77" s="62"/>
      <c r="GM77" s="62"/>
      <c r="GN77" s="63"/>
      <c r="GO77" s="63"/>
      <c r="GP77" s="63"/>
      <c r="GQ77" s="63"/>
      <c r="GR77" s="63"/>
      <c r="GS77" s="63"/>
      <c r="GT77" s="63"/>
      <c r="GU77" s="63"/>
      <c r="GV77" s="63"/>
      <c r="GW77" s="63"/>
      <c r="GX77" s="63"/>
      <c r="GY77" s="63"/>
      <c r="GZ77" s="63"/>
      <c r="HA77" s="63"/>
      <c r="HB77" s="63"/>
      <c r="HC77" s="63"/>
      <c r="HD77" s="63"/>
      <c r="HE77" s="63"/>
      <c r="HF77" s="63"/>
      <c r="HG77" s="63"/>
      <c r="HH77" s="63"/>
      <c r="HI77" s="63"/>
      <c r="HJ77" s="63"/>
      <c r="HK77" s="63"/>
      <c r="HL77" s="63"/>
      <c r="HM77" s="63"/>
      <c r="HN77" s="63"/>
      <c r="HO77" s="63"/>
      <c r="HP77" s="63"/>
      <c r="HQ77" s="63"/>
      <c r="HR77" s="63"/>
      <c r="HS77" s="63"/>
      <c r="HT77" s="63"/>
      <c r="HU77" s="63"/>
      <c r="HV77" s="63"/>
      <c r="HW77" s="63"/>
      <c r="HX77" s="63"/>
      <c r="HY77" s="63"/>
      <c r="HZ77" s="63"/>
      <c r="IA77" s="63"/>
      <c r="IB77" s="63"/>
      <c r="IC77" s="63"/>
      <c r="ID77" s="63"/>
      <c r="IE77" s="63"/>
      <c r="IF77" s="63"/>
      <c r="IG77" s="63"/>
      <c r="IH77" s="63"/>
      <c r="II77" s="63"/>
      <c r="IJ77" s="63"/>
      <c r="IK77" s="63"/>
      <c r="IL77" s="63"/>
      <c r="IM77" s="62"/>
      <c r="IN77" s="62"/>
      <c r="IO77" s="62"/>
      <c r="IP77" s="62"/>
      <c r="IQ77" s="62"/>
    </row>
    <row r="78" spans="1:251" s="64" customFormat="1" ht="3" customHeight="1" x14ac:dyDescent="0.85">
      <c r="A78" s="33">
        <v>41034500</v>
      </c>
      <c r="B78" s="66" t="s">
        <v>77</v>
      </c>
      <c r="C78" s="35"/>
      <c r="D78" s="36"/>
      <c r="E78" s="40"/>
      <c r="F78" s="42"/>
      <c r="G78" s="37" t="str">
        <f t="shared" si="12"/>
        <v xml:space="preserve"> </v>
      </c>
      <c r="H78" s="37" t="str">
        <f t="shared" si="13"/>
        <v xml:space="preserve"> </v>
      </c>
      <c r="I78" s="37" t="str">
        <f t="shared" ref="I78:I84" si="15">IF(E78=0," ",+E78/C78)</f>
        <v xml:space="preserve"> </v>
      </c>
      <c r="J78" s="27">
        <f t="shared" si="14"/>
        <v>0</v>
      </c>
      <c r="K78" s="36">
        <f>F78</f>
        <v>0</v>
      </c>
      <c r="L78" s="39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62"/>
      <c r="BO78" s="62"/>
      <c r="BP78" s="62"/>
      <c r="BQ78" s="62"/>
      <c r="BR78" s="62"/>
      <c r="BS78" s="62"/>
      <c r="BT78" s="62"/>
      <c r="BU78" s="62"/>
      <c r="BV78" s="62"/>
      <c r="BW78" s="62"/>
      <c r="BX78" s="62"/>
      <c r="BY78" s="62"/>
      <c r="BZ78" s="62"/>
      <c r="CA78" s="62"/>
      <c r="CB78" s="62"/>
      <c r="CC78" s="62"/>
      <c r="CD78" s="62"/>
      <c r="CE78" s="62"/>
      <c r="CF78" s="62"/>
      <c r="CG78" s="62"/>
      <c r="CH78" s="62"/>
      <c r="CI78" s="62"/>
      <c r="CJ78" s="62"/>
      <c r="CK78" s="62"/>
      <c r="CL78" s="62"/>
      <c r="CM78" s="62"/>
      <c r="CN78" s="62"/>
      <c r="CO78" s="62"/>
      <c r="CP78" s="62"/>
      <c r="CQ78" s="62"/>
      <c r="CR78" s="62"/>
      <c r="CS78" s="62"/>
      <c r="CT78" s="62"/>
      <c r="CU78" s="62"/>
      <c r="CV78" s="62"/>
      <c r="CW78" s="62"/>
      <c r="CX78" s="62"/>
      <c r="CY78" s="62"/>
      <c r="CZ78" s="62"/>
      <c r="DA78" s="62"/>
      <c r="DB78" s="62"/>
      <c r="DC78" s="62"/>
      <c r="DD78" s="62"/>
      <c r="DE78" s="62"/>
      <c r="DF78" s="62"/>
      <c r="DG78" s="62"/>
      <c r="DH78" s="62"/>
      <c r="DI78" s="62"/>
      <c r="DJ78" s="62"/>
      <c r="DK78" s="62"/>
      <c r="DL78" s="62"/>
      <c r="DM78" s="62"/>
      <c r="DN78" s="62"/>
      <c r="DO78" s="62"/>
      <c r="DP78" s="62"/>
      <c r="DQ78" s="62"/>
      <c r="DR78" s="62"/>
      <c r="DS78" s="62"/>
      <c r="DT78" s="62"/>
      <c r="DU78" s="62"/>
      <c r="DV78" s="62"/>
      <c r="DW78" s="62"/>
      <c r="DX78" s="62"/>
      <c r="DY78" s="62"/>
      <c r="DZ78" s="62"/>
      <c r="EA78" s="62"/>
      <c r="EB78" s="62"/>
      <c r="EC78" s="62"/>
      <c r="ED78" s="62"/>
      <c r="EE78" s="62"/>
      <c r="EF78" s="62"/>
      <c r="EG78" s="62"/>
      <c r="EH78" s="62"/>
      <c r="EI78" s="62"/>
      <c r="EJ78" s="62"/>
      <c r="EK78" s="62"/>
      <c r="EL78" s="62"/>
      <c r="EM78" s="62"/>
      <c r="EN78" s="62"/>
      <c r="EO78" s="62"/>
      <c r="EP78" s="62"/>
      <c r="EQ78" s="62"/>
      <c r="ER78" s="62"/>
      <c r="ES78" s="62"/>
      <c r="ET78" s="62"/>
      <c r="EU78" s="62"/>
      <c r="EV78" s="62"/>
      <c r="EW78" s="62"/>
      <c r="EX78" s="62"/>
      <c r="EY78" s="62"/>
      <c r="EZ78" s="62"/>
      <c r="FA78" s="62"/>
      <c r="FB78" s="62"/>
      <c r="FC78" s="62"/>
      <c r="FD78" s="62"/>
      <c r="FE78" s="62"/>
      <c r="FF78" s="62"/>
      <c r="FG78" s="62"/>
      <c r="FH78" s="62"/>
      <c r="FI78" s="62"/>
      <c r="FJ78" s="62"/>
      <c r="FK78" s="62"/>
      <c r="FL78" s="62"/>
      <c r="FM78" s="62"/>
      <c r="FN78" s="62"/>
      <c r="FO78" s="62"/>
      <c r="FP78" s="62"/>
      <c r="FQ78" s="62"/>
      <c r="FR78" s="62"/>
      <c r="FS78" s="62"/>
      <c r="FT78" s="62"/>
      <c r="FU78" s="62"/>
      <c r="FV78" s="62"/>
      <c r="FW78" s="62"/>
      <c r="FX78" s="62"/>
      <c r="FY78" s="62"/>
      <c r="FZ78" s="62"/>
      <c r="GA78" s="62"/>
      <c r="GB78" s="62"/>
      <c r="GC78" s="62"/>
      <c r="GD78" s="62"/>
      <c r="GE78" s="62"/>
      <c r="GF78" s="62"/>
      <c r="GG78" s="62"/>
      <c r="GH78" s="62"/>
      <c r="GI78" s="62"/>
      <c r="GJ78" s="62"/>
      <c r="GK78" s="62"/>
      <c r="GL78" s="62"/>
      <c r="GM78" s="62"/>
      <c r="GN78" s="63"/>
      <c r="GO78" s="63"/>
      <c r="GP78" s="63"/>
      <c r="GQ78" s="63"/>
      <c r="GR78" s="63"/>
      <c r="GS78" s="63"/>
      <c r="GT78" s="63"/>
      <c r="GU78" s="63"/>
      <c r="GV78" s="63"/>
      <c r="GW78" s="63"/>
      <c r="GX78" s="63"/>
      <c r="GY78" s="63"/>
      <c r="GZ78" s="63"/>
      <c r="HA78" s="63"/>
      <c r="HB78" s="63"/>
      <c r="HC78" s="63"/>
      <c r="HD78" s="63"/>
      <c r="HE78" s="63"/>
      <c r="HF78" s="63"/>
      <c r="HG78" s="63"/>
      <c r="HH78" s="63"/>
      <c r="HI78" s="63"/>
      <c r="HJ78" s="63"/>
      <c r="HK78" s="63"/>
      <c r="HL78" s="63"/>
      <c r="HM78" s="63"/>
      <c r="HN78" s="63"/>
      <c r="HO78" s="63"/>
      <c r="HP78" s="63"/>
      <c r="HQ78" s="63"/>
      <c r="HR78" s="63"/>
      <c r="HS78" s="63"/>
      <c r="HT78" s="63"/>
      <c r="HU78" s="63"/>
      <c r="HV78" s="63"/>
      <c r="HW78" s="63"/>
      <c r="HX78" s="63"/>
      <c r="HY78" s="63"/>
      <c r="HZ78" s="63"/>
      <c r="IA78" s="63"/>
      <c r="IB78" s="63"/>
      <c r="IC78" s="63"/>
      <c r="ID78" s="63"/>
      <c r="IE78" s="63"/>
      <c r="IF78" s="63"/>
      <c r="IG78" s="63"/>
      <c r="IH78" s="63"/>
      <c r="II78" s="63"/>
      <c r="IJ78" s="63"/>
      <c r="IK78" s="63"/>
      <c r="IL78" s="63"/>
      <c r="IM78" s="62"/>
      <c r="IN78" s="62"/>
      <c r="IO78" s="62"/>
      <c r="IP78" s="62"/>
      <c r="IQ78" s="62"/>
    </row>
    <row r="79" spans="1:251" s="1" customFormat="1" ht="6" hidden="1" customHeight="1" x14ac:dyDescent="0.85">
      <c r="A79" s="33">
        <v>41050400</v>
      </c>
      <c r="B79" s="52" t="s">
        <v>78</v>
      </c>
      <c r="C79" s="35"/>
      <c r="D79" s="36"/>
      <c r="E79" s="40"/>
      <c r="F79" s="42"/>
      <c r="G79" s="37" t="str">
        <f t="shared" si="12"/>
        <v xml:space="preserve"> </v>
      </c>
      <c r="H79" s="37" t="str">
        <f t="shared" si="13"/>
        <v xml:space="preserve"> </v>
      </c>
      <c r="I79" s="37" t="str">
        <f t="shared" si="15"/>
        <v xml:space="preserve"> </v>
      </c>
      <c r="J79" s="27">
        <f t="shared" si="14"/>
        <v>0</v>
      </c>
      <c r="K79" s="36">
        <f>F79</f>
        <v>0</v>
      </c>
      <c r="L79" s="39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</row>
    <row r="80" spans="1:251" s="1" customFormat="1" ht="137.25" customHeight="1" collapsed="1" x14ac:dyDescent="0.85">
      <c r="A80" s="33">
        <v>41050000</v>
      </c>
      <c r="B80" s="52" t="s">
        <v>79</v>
      </c>
      <c r="C80" s="35">
        <f>C81+C82+C83</f>
        <v>2487000</v>
      </c>
      <c r="D80" s="36">
        <f t="shared" ref="D80:F80" si="16">D81+D82+D83</f>
        <v>584400</v>
      </c>
      <c r="E80" s="40">
        <f t="shared" si="16"/>
        <v>503242</v>
      </c>
      <c r="F80" s="42">
        <f t="shared" si="16"/>
        <v>467980</v>
      </c>
      <c r="G80" s="37">
        <f t="shared" si="12"/>
        <v>0.86112594113620811</v>
      </c>
      <c r="H80" s="37">
        <f t="shared" si="13"/>
        <v>1.0753493739048676</v>
      </c>
      <c r="I80" s="37">
        <f t="shared" si="15"/>
        <v>0.20234901487736229</v>
      </c>
      <c r="J80" s="27">
        <f t="shared" ref="J80" si="17">J81+J82+J83</f>
        <v>-81158</v>
      </c>
      <c r="K80" s="36"/>
      <c r="L80" s="39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</row>
    <row r="81" spans="1:251" s="1" customFormat="1" ht="119.25" hidden="1" customHeight="1" outlineLevel="1" x14ac:dyDescent="0.85">
      <c r="A81" s="33">
        <v>41051000</v>
      </c>
      <c r="B81" s="52" t="s">
        <v>80</v>
      </c>
      <c r="C81" s="35">
        <v>1617000</v>
      </c>
      <c r="D81" s="36">
        <v>366900</v>
      </c>
      <c r="E81" s="40">
        <v>358242</v>
      </c>
      <c r="F81" s="40">
        <v>368500</v>
      </c>
      <c r="G81" s="37">
        <f t="shared" si="12"/>
        <v>0.97640228945216678</v>
      </c>
      <c r="H81" s="37">
        <f t="shared" si="13"/>
        <v>0.97216282225237449</v>
      </c>
      <c r="I81" s="37">
        <f t="shared" si="15"/>
        <v>0.22154730983302412</v>
      </c>
      <c r="J81" s="27">
        <f t="shared" si="14"/>
        <v>-8658</v>
      </c>
      <c r="K81" s="36">
        <f>F81</f>
        <v>368500</v>
      </c>
      <c r="L81" s="39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</row>
    <row r="82" spans="1:251" s="1" customFormat="1" ht="145.5" hidden="1" customHeight="1" outlineLevel="1" x14ac:dyDescent="0.85">
      <c r="A82" s="33">
        <v>41051100</v>
      </c>
      <c r="B82" s="52" t="s">
        <v>81</v>
      </c>
      <c r="C82" s="35"/>
      <c r="D82" s="36"/>
      <c r="E82" s="40"/>
      <c r="F82" s="35">
        <v>85100</v>
      </c>
      <c r="G82" s="37" t="str">
        <f t="shared" si="12"/>
        <v xml:space="preserve"> </v>
      </c>
      <c r="H82" s="37" t="str">
        <f t="shared" si="13"/>
        <v xml:space="preserve"> </v>
      </c>
      <c r="I82" s="37" t="str">
        <f t="shared" si="15"/>
        <v xml:space="preserve"> </v>
      </c>
      <c r="J82" s="27">
        <f t="shared" si="14"/>
        <v>0</v>
      </c>
      <c r="K82" s="36">
        <f>F82</f>
        <v>85100</v>
      </c>
      <c r="L82" s="39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</row>
    <row r="83" spans="1:251" s="1" customFormat="1" ht="129" hidden="1" customHeight="1" outlineLevel="1" x14ac:dyDescent="0.85">
      <c r="A83" s="33">
        <v>41051200</v>
      </c>
      <c r="B83" s="52" t="s">
        <v>82</v>
      </c>
      <c r="C83" s="35">
        <v>870000</v>
      </c>
      <c r="D83" s="36">
        <v>217500</v>
      </c>
      <c r="E83" s="40">
        <v>145000</v>
      </c>
      <c r="F83" s="42">
        <v>14380</v>
      </c>
      <c r="G83" s="37">
        <f t="shared" si="12"/>
        <v>0.66666666666666663</v>
      </c>
      <c r="H83" s="37" t="s">
        <v>16</v>
      </c>
      <c r="I83" s="37">
        <f t="shared" si="15"/>
        <v>0.16666666666666666</v>
      </c>
      <c r="J83" s="27">
        <f>E83-D83</f>
        <v>-72500</v>
      </c>
      <c r="K83" s="36">
        <f>F83</f>
        <v>14380</v>
      </c>
      <c r="L83" s="39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</row>
    <row r="84" spans="1:251" s="1" customFormat="1" ht="3.75" hidden="1" customHeight="1" outlineLevel="1" x14ac:dyDescent="0.85">
      <c r="A84" s="33"/>
      <c r="B84" s="52"/>
      <c r="C84" s="35"/>
      <c r="D84" s="36"/>
      <c r="E84" s="40"/>
      <c r="F84" s="42"/>
      <c r="G84" s="37" t="str">
        <f t="shared" si="12"/>
        <v xml:space="preserve"> </v>
      </c>
      <c r="H84" s="37" t="str">
        <f t="shared" si="13"/>
        <v xml:space="preserve"> </v>
      </c>
      <c r="I84" s="37" t="str">
        <f t="shared" si="15"/>
        <v xml:space="preserve"> </v>
      </c>
      <c r="J84" s="27">
        <f t="shared" si="14"/>
        <v>0</v>
      </c>
      <c r="K84" s="36">
        <f>F84</f>
        <v>0</v>
      </c>
      <c r="L84" s="39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</row>
    <row r="85" spans="1:251" s="1" customFormat="1" ht="30" hidden="1" customHeight="1" outlineLevel="1" x14ac:dyDescent="0.85">
      <c r="A85" s="33"/>
      <c r="B85" s="52"/>
      <c r="C85" s="35"/>
      <c r="D85" s="36"/>
      <c r="E85" s="40"/>
      <c r="F85" s="42"/>
      <c r="G85" s="37"/>
      <c r="H85" s="37"/>
      <c r="I85" s="37"/>
      <c r="J85" s="27"/>
      <c r="K85" s="36">
        <f>F85</f>
        <v>0</v>
      </c>
      <c r="L85" s="39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</row>
    <row r="86" spans="1:251" s="2" customFormat="1" ht="80.25" customHeight="1" x14ac:dyDescent="0.85">
      <c r="A86" s="105" t="s">
        <v>83</v>
      </c>
      <c r="B86" s="106"/>
      <c r="C86" s="51">
        <f>C75+C80</f>
        <v>164747500</v>
      </c>
      <c r="D86" s="51">
        <f>D75+D80</f>
        <v>38633200</v>
      </c>
      <c r="E86" s="51">
        <f t="shared" ref="E86:F86" si="18">E75+E80</f>
        <v>38552042</v>
      </c>
      <c r="F86" s="51">
        <f t="shared" si="18"/>
        <v>45030880</v>
      </c>
      <c r="G86" s="37">
        <f t="shared" si="12"/>
        <v>0.99789926798711992</v>
      </c>
      <c r="H86" s="37">
        <f>IF(E86=0," ",+E86/F86)</f>
        <v>0.85612455275135635</v>
      </c>
      <c r="I86" s="37">
        <f>IF(E86=0," ",+E86/C86)</f>
        <v>0.23400684077148362</v>
      </c>
      <c r="J86" s="27">
        <f t="shared" ref="J86" si="19">J75+J80</f>
        <v>-81158</v>
      </c>
      <c r="K86" s="36">
        <f>F86</f>
        <v>45030880</v>
      </c>
      <c r="L86" s="39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</row>
    <row r="87" spans="1:251" s="56" customFormat="1" ht="96.75" customHeight="1" x14ac:dyDescent="0.85">
      <c r="A87" s="67"/>
      <c r="B87" s="68" t="s">
        <v>84</v>
      </c>
      <c r="C87" s="57">
        <f>C74+C86</f>
        <v>782725100</v>
      </c>
      <c r="D87" s="57">
        <f>D74+D86</f>
        <v>215735800</v>
      </c>
      <c r="E87" s="57">
        <f>E74+E86</f>
        <v>220187069.06999996</v>
      </c>
      <c r="F87" s="57">
        <f>F74+F86</f>
        <v>161712103.84</v>
      </c>
      <c r="G87" s="58">
        <f t="shared" si="12"/>
        <v>1.0206329643480589</v>
      </c>
      <c r="H87" s="58">
        <f t="shared" ref="H87" si="20">IF(E87=0," ",+E87/F87)</f>
        <v>1.3615991867118111</v>
      </c>
      <c r="I87" s="58">
        <f t="shared" ref="I87:I108" si="21">IF(E87=0," ",+E87/C87)</f>
        <v>0.28130830232734322</v>
      </c>
      <c r="J87" s="59">
        <f>E87-D87</f>
        <v>4451269.069999963</v>
      </c>
      <c r="K87" s="31">
        <f>F87</f>
        <v>161712103.84</v>
      </c>
      <c r="L87" s="39" t="e">
        <f>#REF!/#REF!</f>
        <v>#REF!</v>
      </c>
      <c r="M87" s="10"/>
      <c r="N87" s="10"/>
      <c r="O87" s="10"/>
      <c r="P87" s="5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55"/>
      <c r="GO87" s="55"/>
      <c r="GP87" s="55"/>
      <c r="GQ87" s="55"/>
      <c r="GR87" s="55"/>
      <c r="GS87" s="55"/>
      <c r="GT87" s="55"/>
      <c r="GU87" s="55"/>
      <c r="GV87" s="55"/>
      <c r="GW87" s="55"/>
      <c r="GX87" s="55"/>
      <c r="GY87" s="55"/>
      <c r="GZ87" s="55"/>
      <c r="HA87" s="55"/>
      <c r="HB87" s="55"/>
      <c r="HC87" s="55"/>
      <c r="HD87" s="55"/>
      <c r="HE87" s="55"/>
      <c r="HF87" s="55"/>
      <c r="HG87" s="55"/>
      <c r="HH87" s="55"/>
      <c r="HI87" s="55"/>
      <c r="HJ87" s="55"/>
      <c r="HK87" s="55"/>
      <c r="HL87" s="55"/>
      <c r="HM87" s="55"/>
      <c r="HN87" s="55"/>
      <c r="HO87" s="55"/>
      <c r="HP87" s="55"/>
      <c r="HQ87" s="55"/>
      <c r="HR87" s="55"/>
      <c r="HS87" s="55"/>
      <c r="HT87" s="55"/>
      <c r="HU87" s="55"/>
      <c r="HV87" s="55"/>
      <c r="HW87" s="55"/>
      <c r="HX87" s="55"/>
      <c r="HY87" s="55"/>
      <c r="HZ87" s="55"/>
      <c r="IA87" s="55"/>
      <c r="IB87" s="55"/>
      <c r="IC87" s="55"/>
      <c r="ID87" s="55"/>
      <c r="IE87" s="55"/>
      <c r="IF87" s="55"/>
      <c r="IG87" s="55"/>
      <c r="IH87" s="55"/>
      <c r="II87" s="55"/>
      <c r="IJ87" s="55"/>
      <c r="IK87" s="55"/>
      <c r="IL87" s="55"/>
      <c r="IM87" s="55"/>
      <c r="IN87" s="55"/>
      <c r="IO87" s="55"/>
      <c r="IP87" s="55"/>
      <c r="IQ87" s="55"/>
    </row>
    <row r="88" spans="1:251" s="2" customFormat="1" ht="69" customHeight="1" x14ac:dyDescent="0.85">
      <c r="A88" s="25"/>
      <c r="B88" s="69" t="s">
        <v>85</v>
      </c>
      <c r="C88" s="26"/>
      <c r="D88" s="36"/>
      <c r="E88" s="28"/>
      <c r="F88" s="27"/>
      <c r="G88" s="37" t="str">
        <f t="shared" si="12"/>
        <v xml:space="preserve"> </v>
      </c>
      <c r="H88" s="37"/>
      <c r="I88" s="37"/>
      <c r="J88" s="27"/>
      <c r="K88" s="36">
        <f>F88</f>
        <v>0</v>
      </c>
      <c r="L88" s="39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7"/>
    </row>
    <row r="89" spans="1:251" s="1" customFormat="1" ht="117.75" customHeight="1" collapsed="1" x14ac:dyDescent="0.85">
      <c r="A89" s="33">
        <v>19010000</v>
      </c>
      <c r="B89" s="34" t="s">
        <v>86</v>
      </c>
      <c r="C89" s="51">
        <f>C90+C91+C92</f>
        <v>400000</v>
      </c>
      <c r="D89" s="51">
        <f>D90+D91+D92</f>
        <v>79000</v>
      </c>
      <c r="E89" s="51">
        <f>E90+E91+E92</f>
        <v>57362.21</v>
      </c>
      <c r="F89" s="51">
        <f>F90+F91+F92+F93</f>
        <v>73595.319999999992</v>
      </c>
      <c r="G89" s="37">
        <f t="shared" si="12"/>
        <v>0.72610392405063295</v>
      </c>
      <c r="H89" s="37">
        <f t="shared" ref="H89:H95" si="22">IF(E89=0," ",+E89/F89)</f>
        <v>0.77942741467799859</v>
      </c>
      <c r="I89" s="37">
        <f>IF(E89=0," ",+E89/C89)</f>
        <v>0.14340552500000001</v>
      </c>
      <c r="J89" s="27">
        <f>E89-D89</f>
        <v>-21637.79</v>
      </c>
      <c r="K89" s="36">
        <f>F89</f>
        <v>73595.319999999992</v>
      </c>
      <c r="L89" s="39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</row>
    <row r="90" spans="1:251" s="1" customFormat="1" ht="171" hidden="1" customHeight="1" outlineLevel="1" x14ac:dyDescent="0.85">
      <c r="A90" s="33">
        <v>19010100</v>
      </c>
      <c r="B90" s="34" t="s">
        <v>87</v>
      </c>
      <c r="C90" s="35">
        <v>255000</v>
      </c>
      <c r="D90" s="36">
        <v>47000</v>
      </c>
      <c r="E90" s="35">
        <v>15550.12</v>
      </c>
      <c r="F90" s="70">
        <v>42765.34</v>
      </c>
      <c r="G90" s="37">
        <f t="shared" si="12"/>
        <v>0.33085361702127664</v>
      </c>
      <c r="H90" s="37">
        <f t="shared" si="22"/>
        <v>0.363615020949208</v>
      </c>
      <c r="I90" s="37">
        <f>IF(E90=0," ",+E90/C90)</f>
        <v>6.0980862745098043E-2</v>
      </c>
      <c r="J90" s="27">
        <f>E90-D90</f>
        <v>-31449.879999999997</v>
      </c>
      <c r="K90" s="36">
        <f>F90</f>
        <v>42765.34</v>
      </c>
      <c r="L90" s="39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</row>
    <row r="91" spans="1:251" s="1" customFormat="1" ht="144" hidden="1" customHeight="1" outlineLevel="1" x14ac:dyDescent="0.85">
      <c r="A91" s="33">
        <v>19010200</v>
      </c>
      <c r="B91" s="34" t="s">
        <v>88</v>
      </c>
      <c r="C91" s="35">
        <v>55000</v>
      </c>
      <c r="D91" s="36">
        <v>10000</v>
      </c>
      <c r="E91" s="35">
        <v>19965.09</v>
      </c>
      <c r="F91" s="70">
        <v>9245.59</v>
      </c>
      <c r="G91" s="37">
        <f t="shared" si="12"/>
        <v>1.9965090000000001</v>
      </c>
      <c r="H91" s="37">
        <f t="shared" si="22"/>
        <v>2.1594176250515109</v>
      </c>
      <c r="I91" s="37">
        <f>IF(E91=0," ",+E91/C91)</f>
        <v>0.36300163636363636</v>
      </c>
      <c r="J91" s="27">
        <f>E91-D91</f>
        <v>9965.09</v>
      </c>
      <c r="K91" s="36">
        <f>F91</f>
        <v>9245.59</v>
      </c>
      <c r="L91" s="39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</row>
    <row r="92" spans="1:251" s="1" customFormat="1" ht="216.75" hidden="1" customHeight="1" outlineLevel="1" x14ac:dyDescent="0.85">
      <c r="A92" s="33">
        <v>19010300</v>
      </c>
      <c r="B92" s="34" t="s">
        <v>89</v>
      </c>
      <c r="C92" s="35">
        <v>90000</v>
      </c>
      <c r="D92" s="36">
        <v>22000</v>
      </c>
      <c r="E92" s="35">
        <v>21847</v>
      </c>
      <c r="F92" s="35">
        <v>21489.39</v>
      </c>
      <c r="G92" s="37">
        <f t="shared" si="12"/>
        <v>0.99304545454545456</v>
      </c>
      <c r="H92" s="37">
        <f t="shared" si="22"/>
        <v>1.0166412355120364</v>
      </c>
      <c r="I92" s="37">
        <f>IF(E92=0," ",+E92/C92)</f>
        <v>0.24274444444444446</v>
      </c>
      <c r="J92" s="27">
        <f>E92-D92</f>
        <v>-153</v>
      </c>
      <c r="K92" s="36">
        <f>F92</f>
        <v>21489.39</v>
      </c>
      <c r="L92" s="39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</row>
    <row r="93" spans="1:251" s="1" customFormat="1" ht="216.75" hidden="1" customHeight="1" outlineLevel="1" x14ac:dyDescent="0.85">
      <c r="A93" s="33">
        <v>19050200</v>
      </c>
      <c r="B93" s="34" t="s">
        <v>90</v>
      </c>
      <c r="C93" s="35"/>
      <c r="D93" s="36"/>
      <c r="E93" s="35"/>
      <c r="F93" s="35">
        <v>95</v>
      </c>
      <c r="G93" s="37" t="str">
        <f t="shared" si="12"/>
        <v xml:space="preserve"> </v>
      </c>
      <c r="H93" s="37" t="str">
        <f t="shared" si="22"/>
        <v xml:space="preserve"> </v>
      </c>
      <c r="I93" s="37"/>
      <c r="J93" s="27"/>
      <c r="K93" s="36"/>
      <c r="L93" s="39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</row>
    <row r="94" spans="1:251" s="1" customFormat="1" ht="232.5" customHeight="1" x14ac:dyDescent="0.85">
      <c r="A94" s="33">
        <v>21110000</v>
      </c>
      <c r="B94" s="34" t="s">
        <v>91</v>
      </c>
      <c r="C94" s="35"/>
      <c r="D94" s="36" t="s">
        <v>0</v>
      </c>
      <c r="E94" s="40">
        <v>5238.75</v>
      </c>
      <c r="F94" s="35">
        <v>4049.89</v>
      </c>
      <c r="G94" s="37"/>
      <c r="H94" s="37">
        <f t="shared" si="22"/>
        <v>1.2935536520745008</v>
      </c>
      <c r="I94" s="37"/>
      <c r="J94" s="27"/>
      <c r="K94" s="36"/>
      <c r="L94" s="39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</row>
    <row r="95" spans="1:251" s="1" customFormat="1" ht="112.5" customHeight="1" x14ac:dyDescent="0.85">
      <c r="A95" s="33">
        <v>24062100</v>
      </c>
      <c r="B95" s="34" t="s">
        <v>92</v>
      </c>
      <c r="C95" s="35"/>
      <c r="D95" s="36"/>
      <c r="E95" s="40"/>
      <c r="F95" s="35">
        <v>740.95</v>
      </c>
      <c r="G95" s="37" t="str">
        <f t="shared" ref="G95:G102" si="23">IF(D95=0," ",+E95/D95)</f>
        <v xml:space="preserve"> </v>
      </c>
      <c r="H95" s="37" t="str">
        <f t="shared" si="22"/>
        <v xml:space="preserve"> </v>
      </c>
      <c r="I95" s="37"/>
      <c r="J95" s="27">
        <f t="shared" ref="J95:J103" si="24">E95-D95</f>
        <v>0</v>
      </c>
      <c r="K95" s="36">
        <f>F95</f>
        <v>740.95</v>
      </c>
      <c r="L95" s="39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</row>
    <row r="96" spans="1:251" s="1" customFormat="1" ht="144.75" customHeight="1" collapsed="1" x14ac:dyDescent="0.85">
      <c r="A96" s="33">
        <v>25000000</v>
      </c>
      <c r="B96" s="34" t="s">
        <v>93</v>
      </c>
      <c r="C96" s="35">
        <f>SUM(C97:C101)</f>
        <v>32552900</v>
      </c>
      <c r="D96" s="35">
        <f>SUM(D97:D101)</f>
        <v>7745398.4400000004</v>
      </c>
      <c r="E96" s="35">
        <f>SUM(E97:E101)</f>
        <v>7745398.4400000004</v>
      </c>
      <c r="F96" s="35">
        <f>SUM(F97:F101)</f>
        <v>2646881.6</v>
      </c>
      <c r="G96" s="37">
        <f t="shared" si="23"/>
        <v>1</v>
      </c>
      <c r="H96" s="38" t="s">
        <v>16</v>
      </c>
      <c r="I96" s="37">
        <f>IF(E96=0," ",+E96/C96)</f>
        <v>0.23793267082195443</v>
      </c>
      <c r="J96" s="27">
        <f t="shared" si="24"/>
        <v>0</v>
      </c>
      <c r="K96" s="36">
        <f>F96</f>
        <v>2646881.6</v>
      </c>
      <c r="L96" s="39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</row>
    <row r="97" spans="1:251" s="1" customFormat="1" ht="176.25" hidden="1" customHeight="1" outlineLevel="1" x14ac:dyDescent="0.85">
      <c r="A97" s="33">
        <v>25010100</v>
      </c>
      <c r="B97" s="34" t="s">
        <v>94</v>
      </c>
      <c r="C97" s="35">
        <v>31617500</v>
      </c>
      <c r="D97" s="36">
        <f>E97</f>
        <v>4773126.37</v>
      </c>
      <c r="E97" s="40">
        <v>4773126.37</v>
      </c>
      <c r="F97" s="40">
        <v>2343715.2000000002</v>
      </c>
      <c r="G97" s="37">
        <f t="shared" si="23"/>
        <v>1</v>
      </c>
      <c r="H97" s="37">
        <f>IF(E97=0," ",+E97/F97)</f>
        <v>2.0365641567712665</v>
      </c>
      <c r="I97" s="37">
        <f>IF(E97=0," ",+E97/C97)</f>
        <v>0.15096469897999526</v>
      </c>
      <c r="J97" s="27">
        <f t="shared" si="24"/>
        <v>0</v>
      </c>
      <c r="K97" s="36">
        <f>F97</f>
        <v>2343715.2000000002</v>
      </c>
      <c r="L97" s="39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</row>
    <row r="98" spans="1:251" s="1" customFormat="1" ht="93" hidden="1" customHeight="1" outlineLevel="1" x14ac:dyDescent="0.85">
      <c r="A98" s="33">
        <v>25010300</v>
      </c>
      <c r="B98" s="34" t="s">
        <v>95</v>
      </c>
      <c r="C98" s="35">
        <v>935400</v>
      </c>
      <c r="D98" s="36">
        <f>E98</f>
        <v>285239.34999999998</v>
      </c>
      <c r="E98" s="40">
        <v>285239.34999999998</v>
      </c>
      <c r="F98" s="40">
        <v>181443.57</v>
      </c>
      <c r="G98" s="37">
        <f t="shared" si="23"/>
        <v>1</v>
      </c>
      <c r="H98" s="37">
        <f>IF(E98=0," ",+E98/F98)</f>
        <v>1.5720554329921967</v>
      </c>
      <c r="I98" s="37">
        <f>IF(E98=0," ",+E98/C98)</f>
        <v>0.30493836861235835</v>
      </c>
      <c r="J98" s="27">
        <f t="shared" si="24"/>
        <v>0</v>
      </c>
      <c r="K98" s="36">
        <f>F98</f>
        <v>181443.57</v>
      </c>
      <c r="L98" s="39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</row>
    <row r="99" spans="1:251" s="1" customFormat="1" ht="303.75" hidden="1" outlineLevel="1" x14ac:dyDescent="0.85">
      <c r="A99" s="33">
        <v>25010400</v>
      </c>
      <c r="B99" s="71" t="s">
        <v>96</v>
      </c>
      <c r="C99" s="35"/>
      <c r="D99" s="36">
        <f>E99</f>
        <v>4179.82</v>
      </c>
      <c r="E99" s="40">
        <v>4179.82</v>
      </c>
      <c r="F99" s="40">
        <v>10475.81</v>
      </c>
      <c r="G99" s="37">
        <f t="shared" si="23"/>
        <v>1</v>
      </c>
      <c r="H99" s="37">
        <f>IF(E99=0," ",+E99/F99)</f>
        <v>0.39899730903863279</v>
      </c>
      <c r="I99" s="37"/>
      <c r="J99" s="27">
        <f t="shared" si="24"/>
        <v>0</v>
      </c>
      <c r="K99" s="36">
        <f>F99</f>
        <v>10475.81</v>
      </c>
      <c r="L99" s="39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</row>
    <row r="100" spans="1:251" s="1" customFormat="1" ht="243" hidden="1" outlineLevel="1" x14ac:dyDescent="0.85">
      <c r="A100" s="33">
        <v>25020100</v>
      </c>
      <c r="B100" s="72" t="s">
        <v>97</v>
      </c>
      <c r="C100" s="35"/>
      <c r="D100" s="36">
        <f>E100</f>
        <v>2627870.46</v>
      </c>
      <c r="E100" s="40">
        <v>2627870.46</v>
      </c>
      <c r="F100" s="40">
        <v>111247.02</v>
      </c>
      <c r="G100" s="37">
        <f t="shared" si="23"/>
        <v>1</v>
      </c>
      <c r="H100" s="37" t="s">
        <v>16</v>
      </c>
      <c r="I100" s="37"/>
      <c r="J100" s="27">
        <f t="shared" si="24"/>
        <v>0</v>
      </c>
      <c r="K100" s="36">
        <f>F100</f>
        <v>111247.02</v>
      </c>
      <c r="L100" s="39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</row>
    <row r="101" spans="1:251" s="1" customFormat="1" ht="409.5" hidden="1" outlineLevel="1" x14ac:dyDescent="0.85">
      <c r="A101" s="33">
        <v>25020200</v>
      </c>
      <c r="B101" s="71" t="s">
        <v>98</v>
      </c>
      <c r="C101" s="35"/>
      <c r="D101" s="36">
        <f>E101</f>
        <v>54982.44</v>
      </c>
      <c r="E101" s="40">
        <v>54982.44</v>
      </c>
      <c r="F101" s="40"/>
      <c r="G101" s="37">
        <f t="shared" si="23"/>
        <v>1</v>
      </c>
      <c r="H101" s="37"/>
      <c r="I101" s="37"/>
      <c r="J101" s="27">
        <f t="shared" si="24"/>
        <v>0</v>
      </c>
      <c r="K101" s="36">
        <f>F101</f>
        <v>0</v>
      </c>
      <c r="L101" s="39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</row>
    <row r="102" spans="1:251" s="1" customFormat="1" ht="139.5" customHeight="1" x14ac:dyDescent="0.85">
      <c r="A102" s="33">
        <v>31030000</v>
      </c>
      <c r="B102" s="52" t="s">
        <v>99</v>
      </c>
      <c r="C102" s="35">
        <v>1200000</v>
      </c>
      <c r="D102" s="36">
        <v>0</v>
      </c>
      <c r="E102" s="35"/>
      <c r="F102" s="35">
        <v>680291.25</v>
      </c>
      <c r="G102" s="37" t="str">
        <f t="shared" si="23"/>
        <v xml:space="preserve"> </v>
      </c>
      <c r="H102" s="37" t="str">
        <f>IF(E102=0," ",+E102/F102)</f>
        <v xml:space="preserve"> </v>
      </c>
      <c r="I102" s="37"/>
      <c r="J102" s="27">
        <f t="shared" si="24"/>
        <v>0</v>
      </c>
      <c r="K102" s="36">
        <f>F102</f>
        <v>680291.25</v>
      </c>
      <c r="L102" s="39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</row>
    <row r="103" spans="1:251" s="1" customFormat="1" ht="293.25" customHeight="1" x14ac:dyDescent="0.85">
      <c r="A103" s="33">
        <v>33010100</v>
      </c>
      <c r="B103" s="34" t="s">
        <v>100</v>
      </c>
      <c r="C103" s="73">
        <v>100000</v>
      </c>
      <c r="D103" s="36">
        <v>100000</v>
      </c>
      <c r="E103" s="74">
        <v>358505.08</v>
      </c>
      <c r="F103" s="74">
        <v>34732.699999999997</v>
      </c>
      <c r="G103" s="37" t="s">
        <v>16</v>
      </c>
      <c r="H103" s="37" t="s">
        <v>16</v>
      </c>
      <c r="I103" s="37" t="s">
        <v>16</v>
      </c>
      <c r="J103" s="27">
        <f t="shared" si="24"/>
        <v>258505.08000000002</v>
      </c>
      <c r="K103" s="36">
        <f>F103</f>
        <v>34732.699999999997</v>
      </c>
      <c r="L103" s="39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  <c r="IP103" s="8"/>
      <c r="IQ103" s="8"/>
    </row>
    <row r="104" spans="1:251" s="1" customFormat="1" ht="98.25" customHeight="1" x14ac:dyDescent="0.85">
      <c r="A104" s="33">
        <v>41053900</v>
      </c>
      <c r="B104" s="34" t="s">
        <v>101</v>
      </c>
      <c r="C104" s="73"/>
      <c r="D104" s="36"/>
      <c r="E104" s="74"/>
      <c r="F104" s="74">
        <v>74240</v>
      </c>
      <c r="G104" s="37"/>
      <c r="H104" s="37"/>
      <c r="I104" s="37"/>
      <c r="J104" s="27"/>
      <c r="K104" s="36"/>
      <c r="L104" s="39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</row>
    <row r="105" spans="1:251" s="1" customFormat="1" ht="200.25" customHeight="1" x14ac:dyDescent="0.85">
      <c r="A105" s="33">
        <v>50110000</v>
      </c>
      <c r="B105" s="43" t="s">
        <v>105</v>
      </c>
      <c r="C105" s="73"/>
      <c r="D105" s="36"/>
      <c r="E105" s="74">
        <v>175290.19</v>
      </c>
      <c r="F105" s="74">
        <v>78852.59</v>
      </c>
      <c r="G105" s="37"/>
      <c r="H105" s="37" t="s">
        <v>16</v>
      </c>
      <c r="I105" s="37"/>
      <c r="J105" s="27">
        <f>E105-D105</f>
        <v>175290.19</v>
      </c>
      <c r="K105" s="36">
        <f>F105</f>
        <v>78852.59</v>
      </c>
      <c r="L105" s="39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</row>
    <row r="106" spans="1:251" s="1" customFormat="1" ht="102" hidden="1" customHeight="1" x14ac:dyDescent="0.85">
      <c r="A106" s="33">
        <v>41053900</v>
      </c>
      <c r="B106" s="34" t="s">
        <v>102</v>
      </c>
      <c r="C106" s="35"/>
      <c r="D106" s="36"/>
      <c r="E106" s="40">
        <v>144652.69</v>
      </c>
      <c r="F106" s="40">
        <v>78852.59</v>
      </c>
      <c r="G106" s="37"/>
      <c r="H106" s="37" t="s">
        <v>16</v>
      </c>
      <c r="I106" s="37"/>
      <c r="J106" s="27">
        <f>E106-D106</f>
        <v>144652.69</v>
      </c>
      <c r="K106" s="36">
        <f>F106</f>
        <v>78852.59</v>
      </c>
      <c r="L106" s="39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</row>
    <row r="107" spans="1:251" s="56" customFormat="1" ht="146.25" customHeight="1" x14ac:dyDescent="0.85">
      <c r="A107" s="67"/>
      <c r="B107" s="68" t="s">
        <v>103</v>
      </c>
      <c r="C107" s="75">
        <f>C102+C89+C94+C96+C103+C105</f>
        <v>34252900</v>
      </c>
      <c r="D107" s="75">
        <f>D89+D96+D102+D103+D105</f>
        <v>7924398.4400000004</v>
      </c>
      <c r="E107" s="75">
        <f>E89+E94+E96+E103+E105</f>
        <v>8341794.6700000009</v>
      </c>
      <c r="F107" s="75">
        <f>F89+F95++F96+F102+F103+F105+F106+F9+F1034+F94+F104</f>
        <v>3672236.89</v>
      </c>
      <c r="G107" s="29">
        <f t="shared" si="12"/>
        <v>1.0526722921822189</v>
      </c>
      <c r="H107" s="29" t="s">
        <v>16</v>
      </c>
      <c r="I107" s="29">
        <f t="shared" si="21"/>
        <v>0.24353542824111246</v>
      </c>
      <c r="J107" s="30">
        <f>E107-D107</f>
        <v>417396.23000000045</v>
      </c>
      <c r="K107" s="76">
        <f>F107</f>
        <v>3672236.89</v>
      </c>
      <c r="L107" s="77"/>
      <c r="M107" s="78"/>
      <c r="N107" s="78"/>
      <c r="O107" s="78"/>
      <c r="P107" s="78"/>
      <c r="Q107" s="78"/>
      <c r="R107" s="78"/>
      <c r="S107" s="78" t="s">
        <v>0</v>
      </c>
      <c r="T107" s="78"/>
      <c r="U107" s="78"/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55"/>
      <c r="EK107" s="55"/>
      <c r="EL107" s="55"/>
      <c r="EM107" s="55"/>
      <c r="EN107" s="55"/>
      <c r="EO107" s="55"/>
      <c r="EP107" s="55"/>
      <c r="EQ107" s="55"/>
      <c r="ER107" s="55"/>
      <c r="ES107" s="55"/>
      <c r="ET107" s="55"/>
      <c r="EU107" s="55"/>
      <c r="EV107" s="55"/>
      <c r="EW107" s="55"/>
      <c r="EX107" s="55"/>
      <c r="EY107" s="55"/>
      <c r="EZ107" s="55"/>
      <c r="FA107" s="55"/>
      <c r="FB107" s="55"/>
      <c r="FC107" s="55"/>
      <c r="FD107" s="55"/>
      <c r="FE107" s="55"/>
      <c r="FF107" s="55"/>
      <c r="FG107" s="55"/>
      <c r="FH107" s="55"/>
      <c r="FI107" s="55"/>
      <c r="FJ107" s="55"/>
      <c r="FK107" s="55"/>
      <c r="FL107" s="55"/>
      <c r="FM107" s="55"/>
      <c r="FN107" s="55"/>
      <c r="FO107" s="55"/>
      <c r="FP107" s="55"/>
      <c r="FQ107" s="55"/>
      <c r="FR107" s="55"/>
      <c r="FS107" s="55"/>
      <c r="FT107" s="55"/>
      <c r="FU107" s="55"/>
      <c r="FV107" s="55"/>
      <c r="FW107" s="55"/>
      <c r="FX107" s="55"/>
      <c r="FY107" s="55"/>
      <c r="FZ107" s="55"/>
      <c r="GA107" s="55"/>
      <c r="GB107" s="55"/>
      <c r="GC107" s="55"/>
      <c r="GD107" s="55"/>
      <c r="GE107" s="55"/>
      <c r="GF107" s="55"/>
      <c r="GG107" s="55"/>
      <c r="GH107" s="55"/>
      <c r="GI107" s="55"/>
      <c r="GJ107" s="55"/>
      <c r="GK107" s="55"/>
      <c r="GL107" s="55"/>
      <c r="GM107" s="55"/>
      <c r="GN107" s="55"/>
      <c r="GO107" s="55"/>
      <c r="GP107" s="55"/>
      <c r="GQ107" s="55"/>
      <c r="GR107" s="55"/>
      <c r="GS107" s="55"/>
      <c r="GT107" s="55"/>
      <c r="GU107" s="55"/>
      <c r="GV107" s="55"/>
      <c r="GW107" s="55"/>
      <c r="GX107" s="55"/>
      <c r="GY107" s="55"/>
      <c r="GZ107" s="55"/>
      <c r="HA107" s="55"/>
      <c r="HB107" s="55"/>
      <c r="HC107" s="55"/>
      <c r="HD107" s="55"/>
      <c r="HE107" s="55"/>
      <c r="HF107" s="55"/>
      <c r="HG107" s="55"/>
      <c r="HH107" s="55"/>
      <c r="HI107" s="55"/>
      <c r="HJ107" s="55"/>
      <c r="HK107" s="55"/>
      <c r="HL107" s="55"/>
      <c r="HM107" s="55"/>
      <c r="HN107" s="55"/>
      <c r="HO107" s="55"/>
      <c r="HP107" s="55"/>
      <c r="HQ107" s="55"/>
      <c r="HR107" s="55"/>
      <c r="HS107" s="55"/>
      <c r="HT107" s="55"/>
      <c r="HU107" s="55"/>
      <c r="HV107" s="55"/>
      <c r="HW107" s="55"/>
      <c r="HX107" s="55"/>
      <c r="HY107" s="55"/>
      <c r="HZ107" s="55"/>
      <c r="IA107" s="55"/>
      <c r="IB107" s="55"/>
      <c r="IC107" s="55"/>
      <c r="ID107" s="55"/>
      <c r="IE107" s="55"/>
      <c r="IF107" s="55"/>
      <c r="IG107" s="55"/>
      <c r="IH107" s="55"/>
      <c r="II107" s="55"/>
      <c r="IJ107" s="55"/>
      <c r="IK107" s="55"/>
      <c r="IL107" s="55"/>
      <c r="IM107" s="55"/>
      <c r="IN107" s="55"/>
      <c r="IO107" s="55"/>
      <c r="IP107" s="55"/>
      <c r="IQ107" s="55"/>
    </row>
    <row r="108" spans="1:251" s="84" customFormat="1" ht="168.75" customHeight="1" x14ac:dyDescent="0.85">
      <c r="A108" s="67"/>
      <c r="B108" s="112" t="s">
        <v>104</v>
      </c>
      <c r="C108" s="57">
        <f>C87+C107</f>
        <v>816978000</v>
      </c>
      <c r="D108" s="57">
        <f>D87+D107</f>
        <v>223660198.44</v>
      </c>
      <c r="E108" s="57">
        <f>E87+E107</f>
        <v>228528863.73999995</v>
      </c>
      <c r="F108" s="57">
        <f>F87+F107</f>
        <v>165384340.72999999</v>
      </c>
      <c r="G108" s="58">
        <f t="shared" si="12"/>
        <v>1.0217681345807534</v>
      </c>
      <c r="H108" s="58">
        <f>IF(E108=0," ",+E108/F108)</f>
        <v>1.3818047266826019</v>
      </c>
      <c r="I108" s="58">
        <f t="shared" si="21"/>
        <v>0.27972462384544011</v>
      </c>
      <c r="J108" s="59">
        <f t="shared" ref="J108" si="25">E108-D108</f>
        <v>4868665.2999999523</v>
      </c>
      <c r="K108" s="80">
        <f>F108</f>
        <v>165384340.72999999</v>
      </c>
      <c r="L108" s="81" t="e">
        <f>#REF!/#REF!</f>
        <v>#REF!</v>
      </c>
      <c r="M108" s="78"/>
      <c r="N108" s="78"/>
      <c r="O108" s="78"/>
      <c r="P108" s="78"/>
      <c r="Q108" s="78"/>
      <c r="R108" s="78"/>
      <c r="S108" s="78"/>
      <c r="T108" s="78"/>
      <c r="U108" s="78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82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82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  <c r="BN108" s="83"/>
      <c r="BO108" s="83"/>
      <c r="BP108" s="83"/>
      <c r="BQ108" s="83"/>
      <c r="BR108" s="83"/>
      <c r="BS108" s="83"/>
      <c r="BT108" s="83"/>
      <c r="BU108" s="83"/>
      <c r="BV108" s="83"/>
      <c r="BW108" s="83"/>
      <c r="BX108" s="83"/>
      <c r="BY108" s="83"/>
      <c r="BZ108" s="83"/>
      <c r="CA108" s="83"/>
      <c r="CB108" s="83"/>
      <c r="CC108" s="83"/>
      <c r="CD108" s="83"/>
      <c r="CE108" s="83"/>
      <c r="CF108" s="83"/>
      <c r="CG108" s="83"/>
      <c r="CH108" s="83"/>
      <c r="CI108" s="83"/>
      <c r="CJ108" s="83"/>
      <c r="CK108" s="83"/>
      <c r="CL108" s="83"/>
      <c r="CM108" s="83"/>
      <c r="CN108" s="83"/>
      <c r="CO108" s="83"/>
      <c r="CP108" s="83"/>
      <c r="CQ108" s="83"/>
      <c r="CR108" s="83"/>
      <c r="CS108" s="83"/>
      <c r="CT108" s="83"/>
      <c r="CU108" s="83"/>
      <c r="CV108" s="83"/>
      <c r="CW108" s="83"/>
      <c r="CX108" s="83"/>
      <c r="CY108" s="83"/>
      <c r="CZ108" s="83"/>
      <c r="DA108" s="83"/>
      <c r="DB108" s="83"/>
      <c r="DC108" s="83"/>
      <c r="DD108" s="83"/>
      <c r="DE108" s="83"/>
      <c r="DF108" s="83"/>
      <c r="DG108" s="83"/>
      <c r="DH108" s="83"/>
      <c r="DI108" s="83"/>
      <c r="DJ108" s="83"/>
      <c r="DK108" s="83"/>
      <c r="DL108" s="83"/>
      <c r="DM108" s="83"/>
      <c r="DN108" s="83"/>
      <c r="DO108" s="83"/>
      <c r="DP108" s="83"/>
      <c r="DQ108" s="83"/>
      <c r="DR108" s="83"/>
      <c r="DS108" s="83"/>
      <c r="DT108" s="83"/>
      <c r="DU108" s="83"/>
      <c r="DV108" s="83"/>
      <c r="DW108" s="83"/>
      <c r="DX108" s="83"/>
      <c r="DY108" s="83"/>
      <c r="DZ108" s="83"/>
      <c r="EA108" s="83"/>
      <c r="EB108" s="83"/>
      <c r="EC108" s="83"/>
      <c r="ED108" s="83"/>
      <c r="EE108" s="83"/>
      <c r="EF108" s="83"/>
      <c r="EG108" s="83"/>
      <c r="EH108" s="83"/>
      <c r="EI108" s="83"/>
      <c r="EJ108" s="83"/>
      <c r="EK108" s="83"/>
      <c r="EL108" s="83"/>
      <c r="EM108" s="83"/>
      <c r="EN108" s="83"/>
      <c r="EO108" s="83"/>
      <c r="EP108" s="83"/>
      <c r="EQ108" s="83"/>
      <c r="ER108" s="83"/>
      <c r="ES108" s="83"/>
      <c r="ET108" s="83"/>
      <c r="EU108" s="83"/>
      <c r="EV108" s="83"/>
      <c r="EW108" s="83"/>
      <c r="EX108" s="83"/>
      <c r="EY108" s="83"/>
      <c r="EZ108" s="83"/>
      <c r="FA108" s="83"/>
      <c r="FB108" s="83"/>
      <c r="FC108" s="83"/>
      <c r="FD108" s="83"/>
      <c r="FE108" s="83"/>
      <c r="FF108" s="83"/>
      <c r="FG108" s="83"/>
      <c r="FH108" s="83"/>
      <c r="FI108" s="83"/>
      <c r="FJ108" s="83"/>
      <c r="FK108" s="83"/>
      <c r="FL108" s="83"/>
      <c r="FM108" s="83"/>
      <c r="FN108" s="83"/>
      <c r="FO108" s="83"/>
      <c r="FP108" s="83"/>
      <c r="FQ108" s="83"/>
      <c r="FR108" s="83"/>
      <c r="FS108" s="83"/>
      <c r="FT108" s="83"/>
      <c r="FU108" s="83"/>
      <c r="FV108" s="83"/>
      <c r="FW108" s="83"/>
      <c r="FX108" s="83"/>
      <c r="FY108" s="83"/>
      <c r="FZ108" s="83"/>
      <c r="GA108" s="83"/>
      <c r="GB108" s="83"/>
      <c r="GC108" s="83"/>
      <c r="GD108" s="83"/>
      <c r="GE108" s="83"/>
      <c r="GF108" s="83"/>
      <c r="GG108" s="83"/>
      <c r="GH108" s="83"/>
      <c r="GI108" s="83"/>
      <c r="GJ108" s="83"/>
      <c r="GK108" s="83"/>
      <c r="GL108" s="83"/>
      <c r="GM108" s="83"/>
      <c r="GN108" s="83"/>
      <c r="GO108" s="83"/>
      <c r="GP108" s="83"/>
      <c r="GQ108" s="83"/>
      <c r="GR108" s="83"/>
      <c r="GS108" s="83"/>
      <c r="GT108" s="83"/>
      <c r="GU108" s="83"/>
      <c r="GV108" s="83"/>
      <c r="GW108" s="83"/>
      <c r="GX108" s="83"/>
      <c r="GY108" s="83"/>
      <c r="GZ108" s="83"/>
      <c r="HA108" s="83"/>
      <c r="HB108" s="83"/>
      <c r="HC108" s="83"/>
      <c r="HD108" s="83"/>
      <c r="HE108" s="83"/>
      <c r="HF108" s="83"/>
      <c r="HG108" s="83"/>
      <c r="HH108" s="83"/>
      <c r="HI108" s="83"/>
      <c r="HJ108" s="83"/>
      <c r="HK108" s="83"/>
      <c r="HL108" s="83"/>
      <c r="HM108" s="83"/>
      <c r="HN108" s="83"/>
      <c r="HO108" s="83"/>
      <c r="HP108" s="83"/>
      <c r="HQ108" s="83"/>
      <c r="HR108" s="83"/>
      <c r="HS108" s="83"/>
      <c r="HT108" s="83"/>
      <c r="HU108" s="83"/>
      <c r="HV108" s="83"/>
      <c r="HW108" s="83"/>
      <c r="HX108" s="83"/>
      <c r="HY108" s="83"/>
      <c r="HZ108" s="83"/>
      <c r="IA108" s="83"/>
      <c r="IB108" s="83"/>
      <c r="IC108" s="83"/>
      <c r="ID108" s="83"/>
      <c r="IE108" s="83"/>
      <c r="IF108" s="83"/>
      <c r="IG108" s="83"/>
      <c r="IH108" s="83"/>
      <c r="II108" s="83"/>
      <c r="IJ108" s="83"/>
      <c r="IK108" s="83"/>
      <c r="IL108" s="83"/>
      <c r="IM108" s="83"/>
      <c r="IN108" s="83"/>
      <c r="IO108" s="83"/>
      <c r="IP108" s="83"/>
      <c r="IQ108" s="83"/>
    </row>
    <row r="109" spans="1:251" ht="75" customHeight="1" x14ac:dyDescent="0.85">
      <c r="B109" s="7"/>
      <c r="C109" s="85"/>
      <c r="D109" s="86"/>
      <c r="E109" s="87"/>
      <c r="F109" s="86"/>
      <c r="G109" s="88"/>
      <c r="H109" s="89"/>
      <c r="I109" s="89"/>
      <c r="J109" s="86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</row>
    <row r="110" spans="1:251" ht="48" customHeight="1" x14ac:dyDescent="0.85">
      <c r="B110" s="7"/>
      <c r="C110" s="85"/>
      <c r="D110" s="86"/>
      <c r="E110" s="7"/>
      <c r="F110" s="86"/>
      <c r="G110" s="88"/>
      <c r="H110" s="89"/>
      <c r="I110" s="89"/>
      <c r="J110" s="86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  <c r="BH110" s="78"/>
      <c r="BI110" s="78"/>
      <c r="BJ110" s="78"/>
      <c r="BK110" s="78"/>
      <c r="BL110" s="78"/>
      <c r="BM110" s="7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</row>
    <row r="111" spans="1:251" ht="69" customHeight="1" x14ac:dyDescent="0.85">
      <c r="A111" s="7"/>
      <c r="B111" s="7"/>
      <c r="C111" s="87"/>
      <c r="D111" s="7"/>
      <c r="E111" s="7"/>
      <c r="F111" s="91"/>
      <c r="G111" s="92"/>
      <c r="H111" s="92"/>
      <c r="I111" s="92"/>
      <c r="J111" s="92"/>
    </row>
    <row r="112" spans="1:251" ht="38.25" customHeight="1" x14ac:dyDescent="0.85">
      <c r="A112" s="7"/>
      <c r="B112" s="7"/>
      <c r="C112" s="87"/>
      <c r="D112" s="87"/>
      <c r="E112" s="44"/>
      <c r="F112" s="85"/>
      <c r="G112" s="7"/>
      <c r="H112" s="7"/>
      <c r="I112" s="7"/>
      <c r="J112" s="44"/>
    </row>
    <row r="113" spans="1:250" x14ac:dyDescent="0.85">
      <c r="A113" s="7"/>
      <c r="B113" s="7"/>
      <c r="C113" s="87"/>
      <c r="D113" s="7"/>
      <c r="E113" s="7"/>
      <c r="F113" s="93"/>
      <c r="G113" s="7"/>
      <c r="H113" s="7"/>
      <c r="I113" s="7"/>
      <c r="J113" s="44"/>
    </row>
    <row r="114" spans="1:250" x14ac:dyDescent="0.85">
      <c r="A114" s="7"/>
      <c r="B114" s="7"/>
      <c r="C114" s="87"/>
      <c r="D114" s="7"/>
      <c r="E114" s="7"/>
      <c r="F114" s="93"/>
      <c r="G114" s="7"/>
      <c r="H114" s="7"/>
      <c r="I114" s="7"/>
      <c r="J114" s="44"/>
    </row>
    <row r="115" spans="1:250" x14ac:dyDescent="0.85">
      <c r="A115" s="7"/>
      <c r="B115" s="7"/>
      <c r="C115" s="87"/>
      <c r="D115" s="7"/>
      <c r="E115" s="44"/>
      <c r="F115" s="93"/>
      <c r="G115" s="7"/>
      <c r="H115" s="7"/>
      <c r="I115" s="7"/>
      <c r="J115" s="44"/>
    </row>
    <row r="116" spans="1:250" ht="45.75" customHeight="1" x14ac:dyDescent="0.85">
      <c r="A116" s="7"/>
      <c r="B116" s="7"/>
      <c r="C116" s="94"/>
      <c r="D116" s="95"/>
      <c r="E116" s="96"/>
      <c r="F116" s="97"/>
      <c r="G116" s="7"/>
      <c r="H116" s="7"/>
      <c r="I116" s="7"/>
      <c r="J116" s="44"/>
    </row>
    <row r="117" spans="1:250" x14ac:dyDescent="0.85">
      <c r="A117" s="7"/>
      <c r="B117" s="7"/>
      <c r="C117" s="87"/>
      <c r="D117" s="7" t="s">
        <v>0</v>
      </c>
      <c r="E117" s="7" t="s">
        <v>0</v>
      </c>
      <c r="F117" s="93"/>
      <c r="G117" s="7"/>
      <c r="H117" s="7"/>
      <c r="I117" s="7"/>
      <c r="J117" s="44"/>
    </row>
    <row r="118" spans="1:250" x14ac:dyDescent="0.85">
      <c r="A118" s="7"/>
      <c r="B118" s="7"/>
      <c r="C118" s="87"/>
      <c r="D118" s="7"/>
      <c r="E118" s="7"/>
      <c r="F118" s="93"/>
      <c r="G118" s="7"/>
      <c r="H118" s="7"/>
      <c r="I118" s="7"/>
      <c r="J118" s="7"/>
    </row>
    <row r="119" spans="1:250" x14ac:dyDescent="0.85">
      <c r="A119" s="7"/>
      <c r="B119" s="7"/>
      <c r="C119" s="87"/>
      <c r="D119" s="7"/>
      <c r="E119" s="7"/>
      <c r="F119" s="93"/>
      <c r="G119" s="7"/>
      <c r="H119" s="7"/>
      <c r="I119" s="7"/>
      <c r="J119" s="7"/>
    </row>
    <row r="120" spans="1:250" x14ac:dyDescent="0.85">
      <c r="A120" s="7"/>
      <c r="B120" s="7"/>
      <c r="C120" s="87"/>
      <c r="D120" s="7"/>
      <c r="E120" s="7"/>
      <c r="F120" s="93"/>
      <c r="G120" s="7"/>
      <c r="H120" s="7"/>
      <c r="I120" s="7"/>
      <c r="J120" s="7"/>
    </row>
    <row r="121" spans="1:250" x14ac:dyDescent="0.85">
      <c r="A121" s="7"/>
      <c r="B121" s="7"/>
      <c r="C121" s="87"/>
      <c r="D121" s="7"/>
      <c r="E121" s="7"/>
      <c r="F121" s="93"/>
      <c r="G121" s="7"/>
      <c r="H121" s="7"/>
      <c r="I121" s="7"/>
      <c r="J121" s="44"/>
    </row>
    <row r="122" spans="1:250" x14ac:dyDescent="0.85">
      <c r="A122" s="7"/>
      <c r="B122" s="7"/>
      <c r="C122" s="87"/>
      <c r="D122" s="7"/>
      <c r="E122" s="7"/>
      <c r="F122" s="93"/>
      <c r="G122" s="7"/>
      <c r="H122" s="7"/>
      <c r="I122" s="7"/>
      <c r="J122" s="44"/>
    </row>
    <row r="123" spans="1:250" x14ac:dyDescent="0.85">
      <c r="A123" s="7"/>
      <c r="B123" s="7"/>
      <c r="C123" s="87"/>
      <c r="D123" s="7"/>
      <c r="E123" s="7"/>
      <c r="F123" s="93" t="s">
        <v>0</v>
      </c>
      <c r="G123" s="7"/>
      <c r="H123" s="7"/>
      <c r="I123" s="7"/>
      <c r="J123" s="44"/>
    </row>
    <row r="124" spans="1:250" x14ac:dyDescent="0.85">
      <c r="A124" s="7"/>
      <c r="B124" s="7"/>
      <c r="C124" s="87"/>
      <c r="D124" s="7"/>
      <c r="E124" s="7"/>
      <c r="F124" s="93"/>
      <c r="G124" s="7"/>
      <c r="H124" s="7"/>
      <c r="I124" s="7"/>
      <c r="J124" s="44"/>
    </row>
    <row r="125" spans="1:250" x14ac:dyDescent="0.85">
      <c r="A125" s="7"/>
      <c r="B125" s="7"/>
      <c r="C125" s="87"/>
      <c r="D125" s="7"/>
      <c r="E125" s="7"/>
      <c r="F125" s="93"/>
      <c r="G125" s="7"/>
      <c r="H125" s="7"/>
      <c r="I125" s="7"/>
      <c r="J125" s="44"/>
    </row>
    <row r="126" spans="1:250" x14ac:dyDescent="0.85">
      <c r="A126" s="7"/>
      <c r="B126" s="7"/>
      <c r="C126" s="87"/>
      <c r="D126" s="7"/>
      <c r="E126" s="7"/>
      <c r="F126" s="93"/>
      <c r="G126" s="7"/>
      <c r="H126" s="7"/>
      <c r="I126" s="7"/>
      <c r="J126" s="44"/>
    </row>
    <row r="127" spans="1:250" x14ac:dyDescent="0.85">
      <c r="A127" s="7"/>
      <c r="B127" s="7"/>
      <c r="C127" s="87"/>
      <c r="D127" s="7"/>
      <c r="E127" s="7"/>
      <c r="F127" s="93"/>
      <c r="G127" s="7"/>
      <c r="H127" s="7"/>
      <c r="I127" s="7"/>
      <c r="J127" s="44"/>
    </row>
    <row r="128" spans="1:250" s="7" customFormat="1" x14ac:dyDescent="0.85">
      <c r="C128" s="87"/>
      <c r="F128" s="93"/>
      <c r="J128" s="44"/>
      <c r="K128" s="8"/>
      <c r="L128" s="9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</row>
    <row r="129" spans="3:250" s="7" customFormat="1" x14ac:dyDescent="0.85">
      <c r="C129" s="87"/>
      <c r="F129" s="93"/>
      <c r="J129" s="44"/>
      <c r="K129" s="8"/>
      <c r="L129" s="9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</row>
    <row r="130" spans="3:250" s="7" customFormat="1" x14ac:dyDescent="0.85">
      <c r="C130" s="87"/>
      <c r="F130" s="93"/>
      <c r="J130" s="44"/>
      <c r="K130" s="8"/>
      <c r="L130" s="9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</row>
    <row r="131" spans="3:250" s="7" customFormat="1" x14ac:dyDescent="0.85">
      <c r="C131" s="87"/>
      <c r="F131" s="93"/>
      <c r="J131" s="44"/>
      <c r="K131" s="8"/>
      <c r="L131" s="9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  <c r="IO131" s="8"/>
      <c r="IP131" s="8"/>
    </row>
    <row r="132" spans="3:250" s="7" customFormat="1" x14ac:dyDescent="0.85">
      <c r="C132" s="87"/>
      <c r="F132" s="93"/>
      <c r="J132" s="44"/>
      <c r="K132" s="8"/>
      <c r="L132" s="9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  <c r="IO132" s="8"/>
      <c r="IP132" s="8"/>
    </row>
    <row r="133" spans="3:250" s="7" customFormat="1" x14ac:dyDescent="0.85">
      <c r="C133" s="87"/>
      <c r="F133" s="93"/>
      <c r="J133" s="44"/>
      <c r="K133" s="8"/>
      <c r="L133" s="9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8"/>
      <c r="IO133" s="8"/>
      <c r="IP133" s="8"/>
    </row>
    <row r="134" spans="3:250" s="7" customFormat="1" x14ac:dyDescent="0.85">
      <c r="C134" s="87"/>
      <c r="F134" s="93"/>
      <c r="J134" s="44"/>
      <c r="K134" s="8"/>
      <c r="L134" s="9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  <c r="IG134" s="8"/>
      <c r="IH134" s="8"/>
      <c r="II134" s="8"/>
      <c r="IJ134" s="8"/>
      <c r="IK134" s="8"/>
      <c r="IL134" s="8"/>
      <c r="IM134" s="8"/>
      <c r="IN134" s="8"/>
      <c r="IO134" s="8"/>
      <c r="IP134" s="8"/>
    </row>
    <row r="135" spans="3:250" s="7" customFormat="1" x14ac:dyDescent="0.85">
      <c r="C135" s="87"/>
      <c r="F135" s="93"/>
      <c r="J135" s="44"/>
      <c r="K135" s="8"/>
      <c r="L135" s="9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</row>
    <row r="136" spans="3:250" s="7" customFormat="1" x14ac:dyDescent="0.85">
      <c r="C136" s="87"/>
      <c r="F136" s="93"/>
      <c r="J136" s="44"/>
      <c r="K136" s="8"/>
      <c r="L136" s="9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  <c r="IK136" s="8"/>
      <c r="IL136" s="8"/>
      <c r="IM136" s="8"/>
      <c r="IN136" s="8"/>
      <c r="IO136" s="8"/>
      <c r="IP136" s="8"/>
    </row>
    <row r="137" spans="3:250" s="7" customFormat="1" x14ac:dyDescent="0.85">
      <c r="C137" s="87"/>
      <c r="F137" s="93"/>
      <c r="J137" s="44"/>
      <c r="K137" s="8"/>
      <c r="L137" s="9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  <c r="IO137" s="8"/>
      <c r="IP137" s="8"/>
    </row>
    <row r="138" spans="3:250" s="7" customFormat="1" x14ac:dyDescent="0.85">
      <c r="C138" s="87"/>
      <c r="F138" s="93"/>
      <c r="J138" s="44"/>
      <c r="K138" s="8"/>
      <c r="L138" s="9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  <c r="IK138" s="8"/>
      <c r="IL138" s="8"/>
      <c r="IM138" s="8"/>
      <c r="IN138" s="8"/>
      <c r="IO138" s="8"/>
      <c r="IP138" s="8"/>
    </row>
    <row r="139" spans="3:250" s="7" customFormat="1" x14ac:dyDescent="0.85">
      <c r="C139" s="87"/>
      <c r="F139" s="93"/>
      <c r="J139" s="44"/>
      <c r="K139" s="8"/>
      <c r="L139" s="9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</row>
    <row r="140" spans="3:250" s="7" customFormat="1" x14ac:dyDescent="0.85">
      <c r="C140" s="87"/>
      <c r="F140" s="93"/>
      <c r="J140" s="44"/>
      <c r="K140" s="8"/>
      <c r="L140" s="9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  <c r="IO140" s="8"/>
      <c r="IP140" s="8"/>
    </row>
    <row r="141" spans="3:250" s="7" customFormat="1" x14ac:dyDescent="0.85">
      <c r="C141" s="87"/>
      <c r="F141" s="93"/>
      <c r="J141" s="44"/>
      <c r="K141" s="8"/>
      <c r="L141" s="9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</row>
    <row r="142" spans="3:250" s="7" customFormat="1" x14ac:dyDescent="0.85">
      <c r="C142" s="87"/>
      <c r="F142" s="93"/>
      <c r="J142" s="44"/>
      <c r="K142" s="8"/>
      <c r="L142" s="9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  <c r="IP142" s="8"/>
    </row>
    <row r="143" spans="3:250" s="7" customFormat="1" x14ac:dyDescent="0.85">
      <c r="C143" s="87"/>
      <c r="F143" s="93"/>
      <c r="J143" s="44"/>
      <c r="K143" s="8"/>
      <c r="L143" s="9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</row>
    <row r="144" spans="3:250" s="7" customFormat="1" x14ac:dyDescent="0.85">
      <c r="C144" s="87"/>
      <c r="F144" s="93"/>
      <c r="J144" s="44"/>
      <c r="K144" s="8"/>
      <c r="L144" s="9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</row>
    <row r="145" spans="3:250" s="7" customFormat="1" x14ac:dyDescent="0.85">
      <c r="C145" s="87"/>
      <c r="F145" s="93"/>
      <c r="J145" s="44"/>
      <c r="K145" s="8"/>
      <c r="L145" s="9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</row>
    <row r="146" spans="3:250" s="7" customFormat="1" x14ac:dyDescent="0.85">
      <c r="C146" s="87"/>
      <c r="F146" s="93"/>
      <c r="J146" s="44"/>
      <c r="K146" s="8"/>
      <c r="L146" s="9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</row>
    <row r="147" spans="3:250" s="7" customFormat="1" x14ac:dyDescent="0.85">
      <c r="C147" s="87"/>
      <c r="F147" s="93"/>
      <c r="J147" s="44"/>
      <c r="K147" s="8"/>
      <c r="L147" s="9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</row>
    <row r="148" spans="3:250" s="7" customFormat="1" x14ac:dyDescent="0.85">
      <c r="C148" s="87"/>
      <c r="F148" s="93"/>
      <c r="J148" s="44"/>
      <c r="K148" s="8"/>
      <c r="L148" s="9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</row>
    <row r="149" spans="3:250" s="7" customFormat="1" x14ac:dyDescent="0.85">
      <c r="C149" s="87"/>
      <c r="F149" s="93"/>
      <c r="J149" s="44"/>
      <c r="K149" s="8"/>
      <c r="L149" s="9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</row>
    <row r="150" spans="3:250" s="7" customFormat="1" x14ac:dyDescent="0.85">
      <c r="C150" s="87"/>
      <c r="F150" s="93"/>
      <c r="J150" s="44"/>
      <c r="K150" s="8"/>
      <c r="L150" s="9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</row>
    <row r="151" spans="3:250" s="7" customFormat="1" x14ac:dyDescent="0.85">
      <c r="C151" s="87"/>
      <c r="F151" s="93"/>
      <c r="J151" s="44"/>
      <c r="K151" s="8"/>
      <c r="L151" s="9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</row>
    <row r="152" spans="3:250" s="7" customFormat="1" x14ac:dyDescent="0.85">
      <c r="C152" s="87"/>
      <c r="F152" s="93"/>
      <c r="J152" s="44"/>
      <c r="K152" s="8"/>
      <c r="L152" s="9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</row>
    <row r="153" spans="3:250" s="7" customFormat="1" x14ac:dyDescent="0.85">
      <c r="C153" s="87"/>
      <c r="F153" s="93"/>
      <c r="J153" s="44"/>
      <c r="K153" s="8"/>
      <c r="L153" s="9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</row>
    <row r="154" spans="3:250" s="7" customFormat="1" x14ac:dyDescent="0.85">
      <c r="C154" s="87"/>
      <c r="F154" s="93"/>
      <c r="J154" s="44"/>
      <c r="K154" s="8"/>
      <c r="L154" s="9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</row>
    <row r="155" spans="3:250" s="7" customFormat="1" x14ac:dyDescent="0.85">
      <c r="C155" s="87"/>
      <c r="F155" s="93"/>
      <c r="J155" s="44"/>
      <c r="K155" s="8"/>
      <c r="L155" s="9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</row>
    <row r="156" spans="3:250" s="7" customFormat="1" x14ac:dyDescent="0.85">
      <c r="C156" s="87"/>
      <c r="F156" s="93"/>
      <c r="J156" s="44"/>
      <c r="K156" s="8"/>
      <c r="L156" s="9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</row>
    <row r="157" spans="3:250" s="7" customFormat="1" x14ac:dyDescent="0.85">
      <c r="C157" s="87"/>
      <c r="F157" s="93"/>
      <c r="J157" s="44"/>
      <c r="K157" s="8"/>
      <c r="L157" s="9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</row>
    <row r="158" spans="3:250" s="7" customFormat="1" x14ac:dyDescent="0.85">
      <c r="C158" s="87"/>
      <c r="F158" s="93"/>
      <c r="J158" s="44"/>
      <c r="K158" s="8"/>
      <c r="L158" s="9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  <c r="IN158" s="8"/>
      <c r="IO158" s="8"/>
      <c r="IP158" s="8"/>
    </row>
    <row r="159" spans="3:250" s="7" customFormat="1" x14ac:dyDescent="0.85">
      <c r="C159" s="87"/>
      <c r="F159" s="93"/>
      <c r="J159" s="44"/>
      <c r="K159" s="8"/>
      <c r="L159" s="9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</row>
    <row r="160" spans="3:250" s="7" customFormat="1" x14ac:dyDescent="0.85">
      <c r="C160" s="87"/>
      <c r="F160" s="93"/>
      <c r="J160" s="44"/>
      <c r="K160" s="8"/>
      <c r="L160" s="9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/>
      <c r="IL160" s="8"/>
      <c r="IM160" s="8"/>
      <c r="IN160" s="8"/>
      <c r="IO160" s="8"/>
      <c r="IP160" s="8"/>
    </row>
    <row r="161" spans="3:250" s="7" customFormat="1" x14ac:dyDescent="0.85">
      <c r="C161" s="87"/>
      <c r="F161" s="93"/>
      <c r="J161" s="44"/>
      <c r="K161" s="8"/>
      <c r="L161" s="9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/>
      <c r="IL161" s="8"/>
      <c r="IM161" s="8"/>
      <c r="IN161" s="8"/>
      <c r="IO161" s="8"/>
      <c r="IP161" s="8"/>
    </row>
    <row r="162" spans="3:250" s="7" customFormat="1" x14ac:dyDescent="0.85">
      <c r="C162" s="87"/>
      <c r="F162" s="93"/>
      <c r="J162" s="44"/>
      <c r="K162" s="8"/>
      <c r="L162" s="9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  <c r="IN162" s="8"/>
      <c r="IO162" s="8"/>
      <c r="IP162" s="8"/>
    </row>
    <row r="163" spans="3:250" s="7" customFormat="1" x14ac:dyDescent="0.85">
      <c r="C163" s="87"/>
      <c r="F163" s="93"/>
      <c r="J163" s="44"/>
      <c r="K163" s="8"/>
      <c r="L163" s="9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  <c r="IL163" s="8"/>
      <c r="IM163" s="8"/>
      <c r="IN163" s="8"/>
      <c r="IO163" s="8"/>
      <c r="IP163" s="8"/>
    </row>
    <row r="164" spans="3:250" s="7" customFormat="1" x14ac:dyDescent="0.85">
      <c r="C164" s="87"/>
      <c r="F164" s="93"/>
      <c r="J164" s="44"/>
      <c r="K164" s="8"/>
      <c r="L164" s="9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  <c r="IO164" s="8"/>
      <c r="IP164" s="8"/>
    </row>
    <row r="165" spans="3:250" s="7" customFormat="1" x14ac:dyDescent="0.85">
      <c r="C165" s="87"/>
      <c r="F165" s="93"/>
      <c r="J165" s="44"/>
      <c r="K165" s="8"/>
      <c r="L165" s="9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</row>
    <row r="166" spans="3:250" s="7" customFormat="1" x14ac:dyDescent="0.85">
      <c r="C166" s="87"/>
      <c r="F166" s="93"/>
      <c r="J166" s="44"/>
      <c r="K166" s="8"/>
      <c r="L166" s="9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  <c r="IO166" s="8"/>
      <c r="IP166" s="8"/>
    </row>
    <row r="167" spans="3:250" s="7" customFormat="1" x14ac:dyDescent="0.85">
      <c r="C167" s="87"/>
      <c r="F167" s="93"/>
      <c r="J167" s="44"/>
      <c r="K167" s="8"/>
      <c r="L167" s="9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</row>
    <row r="168" spans="3:250" s="7" customFormat="1" x14ac:dyDescent="0.85">
      <c r="C168" s="87"/>
      <c r="F168" s="93"/>
      <c r="J168" s="44"/>
      <c r="K168" s="8"/>
      <c r="L168" s="9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</row>
    <row r="169" spans="3:250" s="7" customFormat="1" x14ac:dyDescent="0.85">
      <c r="C169" s="87"/>
      <c r="F169" s="93"/>
      <c r="J169" s="44"/>
      <c r="K169" s="8"/>
      <c r="L169" s="9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</row>
    <row r="170" spans="3:250" s="7" customFormat="1" x14ac:dyDescent="0.85">
      <c r="C170" s="87"/>
      <c r="F170" s="93"/>
      <c r="J170" s="44"/>
      <c r="K170" s="8"/>
      <c r="L170" s="9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</row>
    <row r="171" spans="3:250" s="7" customFormat="1" x14ac:dyDescent="0.85">
      <c r="C171" s="87"/>
      <c r="F171" s="93"/>
      <c r="J171" s="44"/>
      <c r="K171" s="8"/>
      <c r="L171" s="9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</row>
    <row r="172" spans="3:250" s="7" customFormat="1" x14ac:dyDescent="0.85">
      <c r="C172" s="87"/>
      <c r="F172" s="93"/>
      <c r="J172" s="44"/>
      <c r="K172" s="8"/>
      <c r="L172" s="9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</row>
    <row r="173" spans="3:250" s="7" customFormat="1" x14ac:dyDescent="0.85">
      <c r="C173" s="87"/>
      <c r="F173" s="93"/>
      <c r="J173" s="44"/>
      <c r="K173" s="8"/>
      <c r="L173" s="9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</row>
    <row r="174" spans="3:250" s="7" customFormat="1" x14ac:dyDescent="0.85">
      <c r="C174" s="87"/>
      <c r="F174" s="93"/>
      <c r="J174" s="44"/>
      <c r="K174" s="8"/>
      <c r="L174" s="9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</row>
    <row r="175" spans="3:250" s="7" customFormat="1" x14ac:dyDescent="0.85">
      <c r="C175" s="87"/>
      <c r="E175" s="8"/>
      <c r="F175" s="93"/>
      <c r="J175" s="44"/>
      <c r="K175" s="8"/>
      <c r="L175" s="9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</row>
    <row r="176" spans="3:250" x14ac:dyDescent="0.85">
      <c r="J176" s="100"/>
    </row>
    <row r="177" spans="1:251" x14ac:dyDescent="0.85">
      <c r="J177" s="100"/>
    </row>
    <row r="178" spans="1:251" x14ac:dyDescent="0.85">
      <c r="J178" s="100"/>
    </row>
    <row r="179" spans="1:251" x14ac:dyDescent="0.85">
      <c r="J179" s="100"/>
    </row>
    <row r="180" spans="1:251" s="7" customFormat="1" x14ac:dyDescent="0.85">
      <c r="A180" s="8"/>
      <c r="B180" s="8"/>
      <c r="C180" s="98"/>
      <c r="D180" s="8"/>
      <c r="E180" s="8"/>
      <c r="F180" s="99"/>
      <c r="G180" s="8"/>
      <c r="H180" s="8"/>
      <c r="I180" s="8"/>
      <c r="J180" s="100"/>
      <c r="K180" s="8"/>
      <c r="L180" s="9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  <c r="IP180" s="8"/>
      <c r="IQ180" s="8"/>
    </row>
    <row r="181" spans="1:251" s="7" customFormat="1" x14ac:dyDescent="0.85">
      <c r="A181" s="8"/>
      <c r="B181" s="8"/>
      <c r="C181" s="98"/>
      <c r="D181" s="8"/>
      <c r="E181" s="8"/>
      <c r="F181" s="99"/>
      <c r="G181" s="8"/>
      <c r="H181" s="8"/>
      <c r="I181" s="8"/>
      <c r="J181" s="100"/>
      <c r="K181" s="8"/>
      <c r="L181" s="9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/>
      <c r="IK181" s="8"/>
      <c r="IL181" s="8"/>
      <c r="IM181" s="8"/>
      <c r="IN181" s="8"/>
      <c r="IO181" s="8"/>
      <c r="IP181" s="8"/>
      <c r="IQ181" s="8"/>
    </row>
    <row r="182" spans="1:251" s="7" customFormat="1" x14ac:dyDescent="0.85">
      <c r="A182" s="8"/>
      <c r="B182" s="8"/>
      <c r="C182" s="98"/>
      <c r="D182" s="8"/>
      <c r="E182" s="8"/>
      <c r="F182" s="99"/>
      <c r="G182" s="8"/>
      <c r="H182" s="8"/>
      <c r="I182" s="8"/>
      <c r="J182" s="100"/>
      <c r="K182" s="8"/>
      <c r="L182" s="9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  <c r="IN182" s="8"/>
      <c r="IO182" s="8"/>
      <c r="IP182" s="8"/>
      <c r="IQ182" s="8"/>
    </row>
    <row r="183" spans="1:251" s="7" customFormat="1" x14ac:dyDescent="0.85">
      <c r="A183" s="8"/>
      <c r="B183" s="8"/>
      <c r="C183" s="98"/>
      <c r="D183" s="8"/>
      <c r="E183" s="8"/>
      <c r="F183" s="99"/>
      <c r="G183" s="8"/>
      <c r="H183" s="8"/>
      <c r="I183" s="8"/>
      <c r="J183" s="100"/>
      <c r="K183" s="8"/>
      <c r="L183" s="9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  <c r="HG183" s="8"/>
      <c r="HH183" s="8"/>
      <c r="HI183" s="8"/>
      <c r="HJ183" s="8"/>
      <c r="HK183" s="8"/>
      <c r="HL183" s="8"/>
      <c r="HM183" s="8"/>
      <c r="HN183" s="8"/>
      <c r="HO183" s="8"/>
      <c r="HP183" s="8"/>
      <c r="HQ183" s="8"/>
      <c r="HR183" s="8"/>
      <c r="HS183" s="8"/>
      <c r="HT183" s="8"/>
      <c r="HU183" s="8"/>
      <c r="HV183" s="8"/>
      <c r="HW183" s="8"/>
      <c r="HX183" s="8"/>
      <c r="HY183" s="8"/>
      <c r="HZ183" s="8"/>
      <c r="IA183" s="8"/>
      <c r="IB183" s="8"/>
      <c r="IC183" s="8"/>
      <c r="ID183" s="8"/>
      <c r="IE183" s="8"/>
      <c r="IF183" s="8"/>
      <c r="IG183" s="8"/>
      <c r="IH183" s="8"/>
      <c r="II183" s="8"/>
      <c r="IJ183" s="8"/>
      <c r="IK183" s="8"/>
      <c r="IL183" s="8"/>
      <c r="IM183" s="8"/>
      <c r="IN183" s="8"/>
      <c r="IO183" s="8"/>
      <c r="IP183" s="8"/>
      <c r="IQ183" s="8"/>
    </row>
    <row r="184" spans="1:251" s="7" customFormat="1" x14ac:dyDescent="0.85">
      <c r="A184" s="8"/>
      <c r="B184" s="8"/>
      <c r="C184" s="98"/>
      <c r="D184" s="8"/>
      <c r="E184" s="8"/>
      <c r="F184" s="99"/>
      <c r="G184" s="8"/>
      <c r="H184" s="8"/>
      <c r="I184" s="8"/>
      <c r="J184" s="100"/>
      <c r="K184" s="8"/>
      <c r="L184" s="9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  <c r="IL184" s="8"/>
      <c r="IM184" s="8"/>
      <c r="IN184" s="8"/>
      <c r="IO184" s="8"/>
      <c r="IP184" s="8"/>
      <c r="IQ184" s="8"/>
    </row>
    <row r="185" spans="1:251" s="7" customFormat="1" x14ac:dyDescent="0.85">
      <c r="A185" s="8"/>
      <c r="B185" s="8"/>
      <c r="C185" s="98"/>
      <c r="D185" s="8"/>
      <c r="E185" s="8"/>
      <c r="F185" s="99"/>
      <c r="G185" s="8"/>
      <c r="H185" s="8"/>
      <c r="I185" s="8"/>
      <c r="J185" s="100"/>
      <c r="K185" s="8"/>
      <c r="L185" s="9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  <c r="IL185" s="8"/>
      <c r="IM185" s="8"/>
      <c r="IN185" s="8"/>
      <c r="IO185" s="8"/>
      <c r="IP185" s="8"/>
      <c r="IQ185" s="8"/>
    </row>
    <row r="186" spans="1:251" s="7" customFormat="1" x14ac:dyDescent="0.85">
      <c r="A186" s="8"/>
      <c r="B186" s="8"/>
      <c r="C186" s="98"/>
      <c r="D186" s="8"/>
      <c r="E186" s="8"/>
      <c r="F186" s="99"/>
      <c r="G186" s="8"/>
      <c r="H186" s="8"/>
      <c r="I186" s="8"/>
      <c r="J186" s="100"/>
      <c r="K186" s="8"/>
      <c r="L186" s="9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  <c r="IL186" s="8"/>
      <c r="IM186" s="8"/>
      <c r="IN186" s="8"/>
      <c r="IO186" s="8"/>
      <c r="IP186" s="8"/>
      <c r="IQ186" s="8"/>
    </row>
    <row r="187" spans="1:251" s="7" customFormat="1" x14ac:dyDescent="0.85">
      <c r="A187" s="8"/>
      <c r="B187" s="8"/>
      <c r="C187" s="98"/>
      <c r="D187" s="8"/>
      <c r="E187" s="8"/>
      <c r="F187" s="99"/>
      <c r="G187" s="8"/>
      <c r="H187" s="8"/>
      <c r="I187" s="8"/>
      <c r="J187" s="100"/>
      <c r="K187" s="8"/>
      <c r="L187" s="9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  <c r="IN187" s="8"/>
      <c r="IO187" s="8"/>
      <c r="IP187" s="8"/>
      <c r="IQ187" s="8"/>
    </row>
    <row r="188" spans="1:251" s="7" customFormat="1" x14ac:dyDescent="0.85">
      <c r="A188" s="8"/>
      <c r="B188" s="8"/>
      <c r="C188" s="98"/>
      <c r="D188" s="8"/>
      <c r="E188" s="8"/>
      <c r="F188" s="99"/>
      <c r="G188" s="8"/>
      <c r="H188" s="8"/>
      <c r="I188" s="8"/>
      <c r="J188" s="100"/>
      <c r="K188" s="8"/>
      <c r="L188" s="9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  <c r="IN188" s="8"/>
      <c r="IO188" s="8"/>
      <c r="IP188" s="8"/>
      <c r="IQ188" s="8"/>
    </row>
    <row r="189" spans="1:251" s="7" customFormat="1" x14ac:dyDescent="0.85">
      <c r="A189" s="8"/>
      <c r="B189" s="8"/>
      <c r="C189" s="98"/>
      <c r="D189" s="8"/>
      <c r="E189" s="8"/>
      <c r="F189" s="99"/>
      <c r="G189" s="8"/>
      <c r="H189" s="8"/>
      <c r="I189" s="8"/>
      <c r="J189" s="100"/>
      <c r="K189" s="8"/>
      <c r="L189" s="9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8"/>
      <c r="IO189" s="8"/>
      <c r="IP189" s="8"/>
      <c r="IQ189" s="8"/>
    </row>
    <row r="190" spans="1:251" s="7" customFormat="1" x14ac:dyDescent="0.85">
      <c r="A190" s="8"/>
      <c r="B190" s="8"/>
      <c r="C190" s="98"/>
      <c r="D190" s="8"/>
      <c r="E190" s="8"/>
      <c r="F190" s="99"/>
      <c r="G190" s="8"/>
      <c r="H190" s="8"/>
      <c r="I190" s="8"/>
      <c r="J190" s="100"/>
      <c r="K190" s="8"/>
      <c r="L190" s="9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  <c r="IN190" s="8"/>
      <c r="IO190" s="8"/>
      <c r="IP190" s="8"/>
      <c r="IQ190" s="8"/>
    </row>
    <row r="191" spans="1:251" s="7" customFormat="1" x14ac:dyDescent="0.85">
      <c r="A191" s="8"/>
      <c r="B191" s="8"/>
      <c r="C191" s="98"/>
      <c r="D191" s="8"/>
      <c r="E191" s="8"/>
      <c r="F191" s="99"/>
      <c r="G191" s="8"/>
      <c r="H191" s="8"/>
      <c r="I191" s="8"/>
      <c r="J191" s="100"/>
      <c r="K191" s="8"/>
      <c r="L191" s="9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/>
      <c r="IK191" s="8"/>
      <c r="IL191" s="8"/>
      <c r="IM191" s="8"/>
      <c r="IN191" s="8"/>
      <c r="IO191" s="8"/>
      <c r="IP191" s="8"/>
      <c r="IQ191" s="8"/>
    </row>
    <row r="192" spans="1:251" s="7" customFormat="1" x14ac:dyDescent="0.85">
      <c r="A192" s="8"/>
      <c r="B192" s="8"/>
      <c r="C192" s="98"/>
      <c r="D192" s="8"/>
      <c r="E192" s="8"/>
      <c r="F192" s="99"/>
      <c r="G192" s="8"/>
      <c r="H192" s="8"/>
      <c r="I192" s="8"/>
      <c r="J192" s="100"/>
      <c r="K192" s="8"/>
      <c r="L192" s="9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  <c r="IN192" s="8"/>
      <c r="IO192" s="8"/>
      <c r="IP192" s="8"/>
      <c r="IQ192" s="8"/>
    </row>
    <row r="193" spans="1:251" s="7" customFormat="1" x14ac:dyDescent="0.85">
      <c r="A193" s="8"/>
      <c r="B193" s="8"/>
      <c r="C193" s="98"/>
      <c r="D193" s="8"/>
      <c r="E193" s="8"/>
      <c r="F193" s="99"/>
      <c r="G193" s="8"/>
      <c r="H193" s="8"/>
      <c r="I193" s="8"/>
      <c r="J193" s="100"/>
      <c r="K193" s="8"/>
      <c r="L193" s="9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/>
      <c r="IK193" s="8"/>
      <c r="IL193" s="8"/>
      <c r="IM193" s="8"/>
      <c r="IN193" s="8"/>
      <c r="IO193" s="8"/>
      <c r="IP193" s="8"/>
      <c r="IQ193" s="8"/>
    </row>
    <row r="194" spans="1:251" s="7" customFormat="1" x14ac:dyDescent="0.85">
      <c r="A194" s="8"/>
      <c r="B194" s="8"/>
      <c r="C194" s="98"/>
      <c r="D194" s="8"/>
      <c r="E194" s="8"/>
      <c r="F194" s="99"/>
      <c r="G194" s="8"/>
      <c r="H194" s="8"/>
      <c r="I194" s="8"/>
      <c r="J194" s="100"/>
      <c r="K194" s="8"/>
      <c r="L194" s="9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/>
      <c r="IK194" s="8"/>
      <c r="IL194" s="8"/>
      <c r="IM194" s="8"/>
      <c r="IN194" s="8"/>
      <c r="IO194" s="8"/>
      <c r="IP194" s="8"/>
      <c r="IQ194" s="8"/>
    </row>
    <row r="195" spans="1:251" s="7" customFormat="1" x14ac:dyDescent="0.85">
      <c r="A195" s="8"/>
      <c r="B195" s="8"/>
      <c r="C195" s="98"/>
      <c r="D195" s="8"/>
      <c r="E195" s="8"/>
      <c r="F195" s="99"/>
      <c r="G195" s="8"/>
      <c r="H195" s="8"/>
      <c r="I195" s="8"/>
      <c r="J195" s="100"/>
      <c r="K195" s="8"/>
      <c r="L195" s="9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  <c r="IL195" s="8"/>
      <c r="IM195" s="8"/>
      <c r="IN195" s="8"/>
      <c r="IO195" s="8"/>
      <c r="IP195" s="8"/>
      <c r="IQ195" s="8"/>
    </row>
    <row r="196" spans="1:251" s="7" customFormat="1" x14ac:dyDescent="0.85">
      <c r="A196" s="8"/>
      <c r="B196" s="8"/>
      <c r="C196" s="98"/>
      <c r="D196" s="8"/>
      <c r="E196" s="8"/>
      <c r="F196" s="99"/>
      <c r="G196" s="8"/>
      <c r="H196" s="8"/>
      <c r="I196" s="8"/>
      <c r="J196" s="100"/>
      <c r="K196" s="8"/>
      <c r="L196" s="9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  <c r="IL196" s="8"/>
      <c r="IM196" s="8"/>
      <c r="IN196" s="8"/>
      <c r="IO196" s="8"/>
      <c r="IP196" s="8"/>
      <c r="IQ196" s="8"/>
    </row>
    <row r="197" spans="1:251" s="7" customFormat="1" x14ac:dyDescent="0.85">
      <c r="A197" s="8"/>
      <c r="B197" s="8"/>
      <c r="C197" s="98"/>
      <c r="D197" s="8"/>
      <c r="E197" s="8"/>
      <c r="F197" s="99"/>
      <c r="G197" s="8"/>
      <c r="H197" s="8"/>
      <c r="I197" s="8"/>
      <c r="J197" s="100"/>
      <c r="K197" s="8"/>
      <c r="L197" s="9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/>
      <c r="IK197" s="8"/>
      <c r="IL197" s="8"/>
      <c r="IM197" s="8"/>
      <c r="IN197" s="8"/>
      <c r="IO197" s="8"/>
      <c r="IP197" s="8"/>
      <c r="IQ197" s="8"/>
    </row>
    <row r="198" spans="1:251" s="7" customFormat="1" x14ac:dyDescent="0.85">
      <c r="A198" s="8"/>
      <c r="B198" s="8"/>
      <c r="C198" s="98"/>
      <c r="D198" s="8"/>
      <c r="E198" s="8"/>
      <c r="F198" s="99"/>
      <c r="G198" s="8"/>
      <c r="H198" s="8"/>
      <c r="I198" s="8"/>
      <c r="J198" s="100"/>
      <c r="K198" s="8"/>
      <c r="L198" s="9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</row>
    <row r="199" spans="1:251" s="7" customFormat="1" x14ac:dyDescent="0.85">
      <c r="A199" s="8"/>
      <c r="B199" s="8"/>
      <c r="C199" s="98"/>
      <c r="D199" s="8"/>
      <c r="E199" s="8"/>
      <c r="F199" s="99"/>
      <c r="G199" s="8"/>
      <c r="H199" s="8"/>
      <c r="I199" s="8"/>
      <c r="J199" s="100"/>
      <c r="K199" s="8"/>
      <c r="L199" s="9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  <c r="IN199" s="8"/>
      <c r="IO199" s="8"/>
      <c r="IP199" s="8"/>
      <c r="IQ199" s="8"/>
    </row>
    <row r="200" spans="1:251" s="7" customFormat="1" x14ac:dyDescent="0.85">
      <c r="A200" s="8"/>
      <c r="B200" s="8"/>
      <c r="C200" s="98"/>
      <c r="D200" s="8"/>
      <c r="E200" s="8"/>
      <c r="F200" s="99"/>
      <c r="G200" s="8"/>
      <c r="H200" s="8"/>
      <c r="I200" s="8"/>
      <c r="J200" s="100"/>
      <c r="K200" s="8"/>
      <c r="L200" s="9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  <c r="HL200" s="8"/>
      <c r="HM200" s="8"/>
      <c r="HN200" s="8"/>
      <c r="HO200" s="8"/>
      <c r="HP200" s="8"/>
      <c r="HQ200" s="8"/>
      <c r="HR200" s="8"/>
      <c r="HS200" s="8"/>
      <c r="HT200" s="8"/>
      <c r="HU200" s="8"/>
      <c r="HV200" s="8"/>
      <c r="HW200" s="8"/>
      <c r="HX200" s="8"/>
      <c r="HY200" s="8"/>
      <c r="HZ200" s="8"/>
      <c r="IA200" s="8"/>
      <c r="IB200" s="8"/>
      <c r="IC200" s="8"/>
      <c r="ID200" s="8"/>
      <c r="IE200" s="8"/>
      <c r="IF200" s="8"/>
      <c r="IG200" s="8"/>
      <c r="IH200" s="8"/>
      <c r="II200" s="8"/>
      <c r="IJ200" s="8"/>
      <c r="IK200" s="8"/>
      <c r="IL200" s="8"/>
      <c r="IM200" s="8"/>
      <c r="IN200" s="8"/>
      <c r="IO200" s="8"/>
      <c r="IP200" s="8"/>
      <c r="IQ200" s="8"/>
    </row>
    <row r="201" spans="1:251" s="7" customFormat="1" x14ac:dyDescent="0.85">
      <c r="A201" s="8"/>
      <c r="B201" s="8"/>
      <c r="C201" s="98"/>
      <c r="D201" s="8"/>
      <c r="E201" s="8"/>
      <c r="F201" s="99"/>
      <c r="G201" s="8"/>
      <c r="H201" s="8"/>
      <c r="I201" s="8"/>
      <c r="J201" s="100"/>
      <c r="K201" s="8"/>
      <c r="L201" s="9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  <c r="IL201" s="8"/>
      <c r="IM201" s="8"/>
      <c r="IN201" s="8"/>
      <c r="IO201" s="8"/>
      <c r="IP201" s="8"/>
      <c r="IQ201" s="8"/>
    </row>
    <row r="202" spans="1:251" s="7" customFormat="1" x14ac:dyDescent="0.85">
      <c r="A202" s="8"/>
      <c r="B202" s="8"/>
      <c r="C202" s="98"/>
      <c r="D202" s="8"/>
      <c r="E202" s="8"/>
      <c r="F202" s="99"/>
      <c r="G202" s="8"/>
      <c r="H202" s="8"/>
      <c r="I202" s="8"/>
      <c r="J202" s="100"/>
      <c r="K202" s="8"/>
      <c r="L202" s="9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  <c r="HI202" s="8"/>
      <c r="HJ202" s="8"/>
      <c r="HK202" s="8"/>
      <c r="HL202" s="8"/>
      <c r="HM202" s="8"/>
      <c r="HN202" s="8"/>
      <c r="HO202" s="8"/>
      <c r="HP202" s="8"/>
      <c r="HQ202" s="8"/>
      <c r="HR202" s="8"/>
      <c r="HS202" s="8"/>
      <c r="HT202" s="8"/>
      <c r="HU202" s="8"/>
      <c r="HV202" s="8"/>
      <c r="HW202" s="8"/>
      <c r="HX202" s="8"/>
      <c r="HY202" s="8"/>
      <c r="HZ202" s="8"/>
      <c r="IA202" s="8"/>
      <c r="IB202" s="8"/>
      <c r="IC202" s="8"/>
      <c r="ID202" s="8"/>
      <c r="IE202" s="8"/>
      <c r="IF202" s="8"/>
      <c r="IG202" s="8"/>
      <c r="IH202" s="8"/>
      <c r="II202" s="8"/>
      <c r="IJ202" s="8"/>
      <c r="IK202" s="8"/>
      <c r="IL202" s="8"/>
      <c r="IM202" s="8"/>
      <c r="IN202" s="8"/>
      <c r="IO202" s="8"/>
      <c r="IP202" s="8"/>
      <c r="IQ202" s="8"/>
    </row>
    <row r="203" spans="1:251" s="7" customFormat="1" x14ac:dyDescent="0.85">
      <c r="A203" s="8"/>
      <c r="B203" s="8"/>
      <c r="C203" s="98"/>
      <c r="D203" s="8"/>
      <c r="E203" s="8"/>
      <c r="F203" s="99"/>
      <c r="G203" s="8"/>
      <c r="H203" s="8"/>
      <c r="I203" s="8"/>
      <c r="J203" s="100"/>
      <c r="K203" s="8"/>
      <c r="L203" s="9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  <c r="HO203" s="8"/>
      <c r="HP203" s="8"/>
      <c r="HQ203" s="8"/>
      <c r="HR203" s="8"/>
      <c r="HS203" s="8"/>
      <c r="HT203" s="8"/>
      <c r="HU203" s="8"/>
      <c r="HV203" s="8"/>
      <c r="HW203" s="8"/>
      <c r="HX203" s="8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/>
      <c r="IL203" s="8"/>
      <c r="IM203" s="8"/>
      <c r="IN203" s="8"/>
      <c r="IO203" s="8"/>
      <c r="IP203" s="8"/>
      <c r="IQ203" s="8"/>
    </row>
    <row r="204" spans="1:251" s="7" customFormat="1" x14ac:dyDescent="0.85">
      <c r="A204" s="8"/>
      <c r="B204" s="8"/>
      <c r="C204" s="98"/>
      <c r="D204" s="8"/>
      <c r="E204" s="8"/>
      <c r="F204" s="99"/>
      <c r="G204" s="8"/>
      <c r="H204" s="8"/>
      <c r="I204" s="8"/>
      <c r="J204" s="100"/>
      <c r="K204" s="8"/>
      <c r="L204" s="9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/>
      <c r="IK204" s="8"/>
      <c r="IL204" s="8"/>
      <c r="IM204" s="8"/>
      <c r="IN204" s="8"/>
      <c r="IO204" s="8"/>
      <c r="IP204" s="8"/>
      <c r="IQ204" s="8"/>
    </row>
    <row r="205" spans="1:251" s="7" customFormat="1" x14ac:dyDescent="0.85">
      <c r="A205" s="8"/>
      <c r="B205" s="8"/>
      <c r="C205" s="98"/>
      <c r="D205" s="8"/>
      <c r="E205" s="8"/>
      <c r="F205" s="99"/>
      <c r="G205" s="8"/>
      <c r="H205" s="8"/>
      <c r="I205" s="8"/>
      <c r="J205" s="100"/>
      <c r="K205" s="8"/>
      <c r="L205" s="9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/>
      <c r="IK205" s="8"/>
      <c r="IL205" s="8"/>
      <c r="IM205" s="8"/>
      <c r="IN205" s="8"/>
      <c r="IO205" s="8"/>
      <c r="IP205" s="8"/>
      <c r="IQ205" s="8"/>
    </row>
    <row r="206" spans="1:251" s="7" customFormat="1" x14ac:dyDescent="0.85">
      <c r="A206" s="8"/>
      <c r="B206" s="8"/>
      <c r="C206" s="98"/>
      <c r="D206" s="8"/>
      <c r="E206" s="8"/>
      <c r="F206" s="99"/>
      <c r="G206" s="8"/>
      <c r="H206" s="8"/>
      <c r="I206" s="8"/>
      <c r="J206" s="100"/>
      <c r="K206" s="8"/>
      <c r="L206" s="9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</row>
    <row r="207" spans="1:251" s="7" customFormat="1" x14ac:dyDescent="0.85">
      <c r="A207" s="8"/>
      <c r="B207" s="8"/>
      <c r="C207" s="98"/>
      <c r="D207" s="8"/>
      <c r="E207" s="8"/>
      <c r="F207" s="99"/>
      <c r="G207" s="8"/>
      <c r="H207" s="8"/>
      <c r="I207" s="8"/>
      <c r="J207" s="100"/>
      <c r="K207" s="8"/>
      <c r="L207" s="9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8"/>
      <c r="IB207" s="8"/>
      <c r="IC207" s="8"/>
      <c r="ID207" s="8"/>
      <c r="IE207" s="8"/>
      <c r="IF207" s="8"/>
      <c r="IG207" s="8"/>
      <c r="IH207" s="8"/>
      <c r="II207" s="8"/>
      <c r="IJ207" s="8"/>
      <c r="IK207" s="8"/>
      <c r="IL207" s="8"/>
      <c r="IM207" s="8"/>
      <c r="IN207" s="8"/>
      <c r="IO207" s="8"/>
      <c r="IP207" s="8"/>
      <c r="IQ207" s="8"/>
    </row>
    <row r="208" spans="1:251" s="7" customFormat="1" x14ac:dyDescent="0.85">
      <c r="A208" s="8"/>
      <c r="B208" s="8"/>
      <c r="C208" s="98"/>
      <c r="D208" s="8"/>
      <c r="E208" s="8"/>
      <c r="F208" s="99"/>
      <c r="G208" s="8"/>
      <c r="H208" s="8"/>
      <c r="I208" s="8"/>
      <c r="J208" s="100"/>
      <c r="K208" s="8"/>
      <c r="L208" s="9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8"/>
      <c r="HR208" s="8"/>
      <c r="HS208" s="8"/>
      <c r="HT208" s="8"/>
      <c r="HU208" s="8"/>
      <c r="HV208" s="8"/>
      <c r="HW208" s="8"/>
      <c r="HX208" s="8"/>
      <c r="HY208" s="8"/>
      <c r="HZ208" s="8"/>
      <c r="IA208" s="8"/>
      <c r="IB208" s="8"/>
      <c r="IC208" s="8"/>
      <c r="ID208" s="8"/>
      <c r="IE208" s="8"/>
      <c r="IF208" s="8"/>
      <c r="IG208" s="8"/>
      <c r="IH208" s="8"/>
      <c r="II208" s="8"/>
      <c r="IJ208" s="8"/>
      <c r="IK208" s="8"/>
      <c r="IL208" s="8"/>
      <c r="IM208" s="8"/>
      <c r="IN208" s="8"/>
      <c r="IO208" s="8"/>
      <c r="IP208" s="8"/>
      <c r="IQ208" s="8"/>
    </row>
    <row r="209" spans="1:251" s="7" customFormat="1" x14ac:dyDescent="0.85">
      <c r="A209" s="8"/>
      <c r="B209" s="8"/>
      <c r="C209" s="98"/>
      <c r="D209" s="8"/>
      <c r="E209" s="8"/>
      <c r="F209" s="99"/>
      <c r="G209" s="8"/>
      <c r="H209" s="8"/>
      <c r="I209" s="8"/>
      <c r="J209" s="100"/>
      <c r="K209" s="8"/>
      <c r="L209" s="9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8"/>
      <c r="HS209" s="8"/>
      <c r="HT209" s="8"/>
      <c r="HU209" s="8"/>
      <c r="HV209" s="8"/>
      <c r="HW209" s="8"/>
      <c r="HX209" s="8"/>
      <c r="HY209" s="8"/>
      <c r="HZ209" s="8"/>
      <c r="IA209" s="8"/>
      <c r="IB209" s="8"/>
      <c r="IC209" s="8"/>
      <c r="ID209" s="8"/>
      <c r="IE209" s="8"/>
      <c r="IF209" s="8"/>
      <c r="IG209" s="8"/>
      <c r="IH209" s="8"/>
      <c r="II209" s="8"/>
      <c r="IJ209" s="8"/>
      <c r="IK209" s="8"/>
      <c r="IL209" s="8"/>
      <c r="IM209" s="8"/>
      <c r="IN209" s="8"/>
      <c r="IO209" s="8"/>
      <c r="IP209" s="8"/>
      <c r="IQ209" s="8"/>
    </row>
    <row r="210" spans="1:251" s="7" customFormat="1" x14ac:dyDescent="0.85">
      <c r="A210" s="8"/>
      <c r="B210" s="8"/>
      <c r="C210" s="98"/>
      <c r="D210" s="8"/>
      <c r="E210" s="8"/>
      <c r="F210" s="99"/>
      <c r="G210" s="8"/>
      <c r="H210" s="8"/>
      <c r="I210" s="8"/>
      <c r="J210" s="100"/>
      <c r="K210" s="8"/>
      <c r="L210" s="9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  <c r="HN210" s="8"/>
      <c r="HO210" s="8"/>
      <c r="HP210" s="8"/>
      <c r="HQ210" s="8"/>
      <c r="HR210" s="8"/>
      <c r="HS210" s="8"/>
      <c r="HT210" s="8"/>
      <c r="HU210" s="8"/>
      <c r="HV210" s="8"/>
      <c r="HW210" s="8"/>
      <c r="HX210" s="8"/>
      <c r="HY210" s="8"/>
      <c r="HZ210" s="8"/>
      <c r="IA210" s="8"/>
      <c r="IB210" s="8"/>
      <c r="IC210" s="8"/>
      <c r="ID210" s="8"/>
      <c r="IE210" s="8"/>
      <c r="IF210" s="8"/>
      <c r="IG210" s="8"/>
      <c r="IH210" s="8"/>
      <c r="II210" s="8"/>
      <c r="IJ210" s="8"/>
      <c r="IK210" s="8"/>
      <c r="IL210" s="8"/>
      <c r="IM210" s="8"/>
      <c r="IN210" s="8"/>
      <c r="IO210" s="8"/>
      <c r="IP210" s="8"/>
      <c r="IQ210" s="8"/>
    </row>
    <row r="211" spans="1:251" s="7" customFormat="1" x14ac:dyDescent="0.85">
      <c r="A211" s="8"/>
      <c r="B211" s="8"/>
      <c r="C211" s="98"/>
      <c r="D211" s="8"/>
      <c r="E211" s="8"/>
      <c r="F211" s="99"/>
      <c r="G211" s="8"/>
      <c r="H211" s="8"/>
      <c r="I211" s="8"/>
      <c r="J211" s="100"/>
      <c r="K211" s="8"/>
      <c r="L211" s="9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/>
      <c r="IK211" s="8"/>
      <c r="IL211" s="8"/>
      <c r="IM211" s="8"/>
      <c r="IN211" s="8"/>
      <c r="IO211" s="8"/>
      <c r="IP211" s="8"/>
      <c r="IQ211" s="8"/>
    </row>
    <row r="212" spans="1:251" s="7" customFormat="1" x14ac:dyDescent="0.85">
      <c r="A212" s="8"/>
      <c r="B212" s="8"/>
      <c r="C212" s="98"/>
      <c r="D212" s="8"/>
      <c r="E212" s="8"/>
      <c r="F212" s="99"/>
      <c r="G212" s="8"/>
      <c r="H212" s="8"/>
      <c r="I212" s="8"/>
      <c r="J212" s="100"/>
      <c r="K212" s="8"/>
      <c r="L212" s="9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/>
      <c r="IK212" s="8"/>
      <c r="IL212" s="8"/>
      <c r="IM212" s="8"/>
      <c r="IN212" s="8"/>
      <c r="IO212" s="8"/>
      <c r="IP212" s="8"/>
      <c r="IQ212" s="8"/>
    </row>
    <row r="213" spans="1:251" s="7" customFormat="1" x14ac:dyDescent="0.85">
      <c r="A213" s="8"/>
      <c r="B213" s="8"/>
      <c r="C213" s="98"/>
      <c r="D213" s="8"/>
      <c r="E213" s="8"/>
      <c r="F213" s="99"/>
      <c r="G213" s="8"/>
      <c r="H213" s="8"/>
      <c r="I213" s="8"/>
      <c r="J213" s="100"/>
      <c r="K213" s="8"/>
      <c r="L213" s="9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  <c r="IH213" s="8"/>
      <c r="II213" s="8"/>
      <c r="IJ213" s="8"/>
      <c r="IK213" s="8"/>
      <c r="IL213" s="8"/>
      <c r="IM213" s="8"/>
      <c r="IN213" s="8"/>
      <c r="IO213" s="8"/>
      <c r="IP213" s="8"/>
      <c r="IQ213" s="8"/>
    </row>
    <row r="214" spans="1:251" s="7" customFormat="1" x14ac:dyDescent="0.85">
      <c r="A214" s="8"/>
      <c r="B214" s="8"/>
      <c r="C214" s="98"/>
      <c r="D214" s="8"/>
      <c r="E214" s="8"/>
      <c r="F214" s="99"/>
      <c r="G214" s="8"/>
      <c r="H214" s="8"/>
      <c r="I214" s="8"/>
      <c r="J214" s="100"/>
      <c r="K214" s="8"/>
      <c r="L214" s="9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  <c r="IH214" s="8"/>
      <c r="II214" s="8"/>
      <c r="IJ214" s="8"/>
      <c r="IK214" s="8"/>
      <c r="IL214" s="8"/>
      <c r="IM214" s="8"/>
      <c r="IN214" s="8"/>
      <c r="IO214" s="8"/>
      <c r="IP214" s="8"/>
      <c r="IQ214" s="8"/>
    </row>
    <row r="215" spans="1:251" s="7" customFormat="1" x14ac:dyDescent="0.85">
      <c r="A215" s="8"/>
      <c r="B215" s="8"/>
      <c r="C215" s="98"/>
      <c r="D215" s="8"/>
      <c r="E215" s="8"/>
      <c r="F215" s="99"/>
      <c r="G215" s="8"/>
      <c r="H215" s="8"/>
      <c r="I215" s="8"/>
      <c r="J215" s="100"/>
      <c r="K215" s="8"/>
      <c r="L215" s="9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  <c r="IH215" s="8"/>
      <c r="II215" s="8"/>
      <c r="IJ215" s="8"/>
      <c r="IK215" s="8"/>
      <c r="IL215" s="8"/>
      <c r="IM215" s="8"/>
      <c r="IN215" s="8"/>
      <c r="IO215" s="8"/>
      <c r="IP215" s="8"/>
      <c r="IQ215" s="8"/>
    </row>
    <row r="216" spans="1:251" s="7" customFormat="1" x14ac:dyDescent="0.85">
      <c r="A216" s="8"/>
      <c r="B216" s="8"/>
      <c r="C216" s="98"/>
      <c r="D216" s="8"/>
      <c r="E216" s="8"/>
      <c r="F216" s="99"/>
      <c r="G216" s="8"/>
      <c r="H216" s="8"/>
      <c r="I216" s="8"/>
      <c r="J216" s="100"/>
      <c r="K216" s="8"/>
      <c r="L216" s="9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  <c r="IH216" s="8"/>
      <c r="II216" s="8"/>
      <c r="IJ216" s="8"/>
      <c r="IK216" s="8"/>
      <c r="IL216" s="8"/>
      <c r="IM216" s="8"/>
      <c r="IN216" s="8"/>
      <c r="IO216" s="8"/>
      <c r="IP216" s="8"/>
      <c r="IQ216" s="8"/>
    </row>
    <row r="217" spans="1:251" s="7" customFormat="1" x14ac:dyDescent="0.85">
      <c r="A217" s="8"/>
      <c r="B217" s="8"/>
      <c r="C217" s="98"/>
      <c r="D217" s="8"/>
      <c r="E217" s="8"/>
      <c r="F217" s="99"/>
      <c r="G217" s="8"/>
      <c r="H217" s="8"/>
      <c r="I217" s="8"/>
      <c r="J217" s="100"/>
      <c r="K217" s="8"/>
      <c r="L217" s="9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  <c r="II217" s="8"/>
      <c r="IJ217" s="8"/>
      <c r="IK217" s="8"/>
      <c r="IL217" s="8"/>
      <c r="IM217" s="8"/>
      <c r="IN217" s="8"/>
      <c r="IO217" s="8"/>
      <c r="IP217" s="8"/>
      <c r="IQ217" s="8"/>
    </row>
    <row r="218" spans="1:251" s="7" customFormat="1" x14ac:dyDescent="0.85">
      <c r="A218" s="8"/>
      <c r="B218" s="8"/>
      <c r="C218" s="98"/>
      <c r="D218" s="8"/>
      <c r="E218" s="8"/>
      <c r="F218" s="99"/>
      <c r="G218" s="8"/>
      <c r="H218" s="8"/>
      <c r="I218" s="8"/>
      <c r="J218" s="100"/>
      <c r="K218" s="8"/>
      <c r="L218" s="9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/>
      <c r="IK218" s="8"/>
      <c r="IL218" s="8"/>
      <c r="IM218" s="8"/>
      <c r="IN218" s="8"/>
      <c r="IO218" s="8"/>
      <c r="IP218" s="8"/>
      <c r="IQ218" s="8"/>
    </row>
    <row r="219" spans="1:251" s="7" customFormat="1" x14ac:dyDescent="0.85">
      <c r="A219" s="8"/>
      <c r="B219" s="8"/>
      <c r="C219" s="98"/>
      <c r="D219" s="8"/>
      <c r="E219" s="8"/>
      <c r="F219" s="99"/>
      <c r="G219" s="8"/>
      <c r="H219" s="8"/>
      <c r="I219" s="8"/>
      <c r="J219" s="100"/>
      <c r="K219" s="8"/>
      <c r="L219" s="9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/>
      <c r="IK219" s="8"/>
      <c r="IL219" s="8"/>
      <c r="IM219" s="8"/>
      <c r="IN219" s="8"/>
      <c r="IO219" s="8"/>
      <c r="IP219" s="8"/>
      <c r="IQ219" s="8"/>
    </row>
    <row r="220" spans="1:251" s="7" customFormat="1" x14ac:dyDescent="0.85">
      <c r="A220" s="8"/>
      <c r="B220" s="8"/>
      <c r="C220" s="98"/>
      <c r="D220" s="8"/>
      <c r="E220" s="8"/>
      <c r="F220" s="99"/>
      <c r="G220" s="8"/>
      <c r="H220" s="8"/>
      <c r="I220" s="8"/>
      <c r="J220" s="100"/>
      <c r="K220" s="8"/>
      <c r="L220" s="9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  <c r="II220" s="8"/>
      <c r="IJ220" s="8"/>
      <c r="IK220" s="8"/>
      <c r="IL220" s="8"/>
      <c r="IM220" s="8"/>
      <c r="IN220" s="8"/>
      <c r="IO220" s="8"/>
      <c r="IP220" s="8"/>
      <c r="IQ220" s="8"/>
    </row>
    <row r="221" spans="1:251" s="7" customFormat="1" x14ac:dyDescent="0.85">
      <c r="A221" s="8"/>
      <c r="B221" s="8"/>
      <c r="C221" s="98"/>
      <c r="D221" s="8"/>
      <c r="E221" s="8"/>
      <c r="F221" s="99"/>
      <c r="G221" s="8"/>
      <c r="H221" s="8"/>
      <c r="I221" s="8"/>
      <c r="J221" s="100"/>
      <c r="K221" s="8"/>
      <c r="L221" s="9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  <c r="IL221" s="8"/>
      <c r="IM221" s="8"/>
      <c r="IN221" s="8"/>
      <c r="IO221" s="8"/>
      <c r="IP221" s="8"/>
      <c r="IQ221" s="8"/>
    </row>
    <row r="222" spans="1:251" s="7" customFormat="1" x14ac:dyDescent="0.85">
      <c r="A222" s="8"/>
      <c r="B222" s="8"/>
      <c r="C222" s="98"/>
      <c r="D222" s="8"/>
      <c r="E222" s="8"/>
      <c r="F222" s="99"/>
      <c r="G222" s="8"/>
      <c r="H222" s="8"/>
      <c r="I222" s="8"/>
      <c r="J222" s="100"/>
      <c r="K222" s="8"/>
      <c r="L222" s="9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  <c r="IO222" s="8"/>
      <c r="IP222" s="8"/>
      <c r="IQ222" s="8"/>
    </row>
    <row r="223" spans="1:251" s="7" customFormat="1" x14ac:dyDescent="0.85">
      <c r="A223" s="8"/>
      <c r="B223" s="8"/>
      <c r="C223" s="98"/>
      <c r="D223" s="8"/>
      <c r="E223" s="8"/>
      <c r="F223" s="99"/>
      <c r="G223" s="8"/>
      <c r="H223" s="8"/>
      <c r="I223" s="8"/>
      <c r="J223" s="100"/>
      <c r="K223" s="8"/>
      <c r="L223" s="9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  <c r="IO223" s="8"/>
      <c r="IP223" s="8"/>
      <c r="IQ223" s="8"/>
    </row>
    <row r="224" spans="1:251" s="7" customFormat="1" x14ac:dyDescent="0.85">
      <c r="A224" s="8"/>
      <c r="B224" s="8"/>
      <c r="C224" s="98"/>
      <c r="D224" s="8"/>
      <c r="E224" s="8"/>
      <c r="F224" s="99"/>
      <c r="G224" s="8"/>
      <c r="H224" s="8"/>
      <c r="I224" s="8"/>
      <c r="J224" s="100"/>
      <c r="K224" s="8"/>
      <c r="L224" s="9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  <c r="IL224" s="8"/>
      <c r="IM224" s="8"/>
      <c r="IN224" s="8"/>
      <c r="IO224" s="8"/>
      <c r="IP224" s="8"/>
      <c r="IQ224" s="8"/>
    </row>
    <row r="225" spans="1:251" s="7" customFormat="1" x14ac:dyDescent="0.85">
      <c r="A225" s="8"/>
      <c r="B225" s="8"/>
      <c r="C225" s="98"/>
      <c r="D225" s="8"/>
      <c r="E225" s="8"/>
      <c r="F225" s="99"/>
      <c r="G225" s="8"/>
      <c r="H225" s="8"/>
      <c r="I225" s="8"/>
      <c r="J225" s="100"/>
      <c r="K225" s="8"/>
      <c r="L225" s="9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  <c r="IL225" s="8"/>
      <c r="IM225" s="8"/>
      <c r="IN225" s="8"/>
      <c r="IO225" s="8"/>
      <c r="IP225" s="8"/>
      <c r="IQ225" s="8"/>
    </row>
    <row r="226" spans="1:251" s="7" customFormat="1" x14ac:dyDescent="0.85">
      <c r="A226" s="8"/>
      <c r="B226" s="8"/>
      <c r="C226" s="98"/>
      <c r="D226" s="8"/>
      <c r="E226" s="8"/>
      <c r="F226" s="99"/>
      <c r="G226" s="8"/>
      <c r="H226" s="8"/>
      <c r="I226" s="8"/>
      <c r="J226" s="100"/>
      <c r="K226" s="8"/>
      <c r="L226" s="9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  <c r="IL226" s="8"/>
      <c r="IM226" s="8"/>
      <c r="IN226" s="8"/>
      <c r="IO226" s="8"/>
      <c r="IP226" s="8"/>
      <c r="IQ226" s="8"/>
    </row>
    <row r="227" spans="1:251" s="7" customFormat="1" x14ac:dyDescent="0.85">
      <c r="A227" s="8"/>
      <c r="B227" s="8"/>
      <c r="C227" s="98"/>
      <c r="D227" s="8"/>
      <c r="E227" s="8"/>
      <c r="F227" s="99"/>
      <c r="G227" s="8"/>
      <c r="H227" s="8"/>
      <c r="I227" s="8"/>
      <c r="J227" s="100"/>
      <c r="K227" s="8"/>
      <c r="L227" s="9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  <c r="IN227" s="8"/>
      <c r="IO227" s="8"/>
      <c r="IP227" s="8"/>
      <c r="IQ227" s="8"/>
    </row>
    <row r="228" spans="1:251" s="7" customFormat="1" x14ac:dyDescent="0.85">
      <c r="A228" s="8"/>
      <c r="B228" s="8"/>
      <c r="C228" s="98"/>
      <c r="D228" s="8"/>
      <c r="E228" s="8"/>
      <c r="F228" s="99"/>
      <c r="G228" s="8"/>
      <c r="H228" s="8"/>
      <c r="I228" s="8"/>
      <c r="J228" s="100"/>
      <c r="K228" s="8"/>
      <c r="L228" s="9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  <c r="IM228" s="8"/>
      <c r="IN228" s="8"/>
      <c r="IO228" s="8"/>
      <c r="IP228" s="8"/>
      <c r="IQ228" s="8"/>
    </row>
    <row r="229" spans="1:251" s="7" customFormat="1" x14ac:dyDescent="0.85">
      <c r="A229" s="8"/>
      <c r="B229" s="8"/>
      <c r="C229" s="98"/>
      <c r="D229" s="8"/>
      <c r="E229" s="8"/>
      <c r="F229" s="99"/>
      <c r="G229" s="8"/>
      <c r="H229" s="8"/>
      <c r="I229" s="8"/>
      <c r="J229" s="100"/>
      <c r="K229" s="8"/>
      <c r="L229" s="9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  <c r="IN229" s="8"/>
      <c r="IO229" s="8"/>
      <c r="IP229" s="8"/>
      <c r="IQ229" s="8"/>
    </row>
    <row r="230" spans="1:251" s="7" customFormat="1" x14ac:dyDescent="0.85">
      <c r="A230" s="8"/>
      <c r="B230" s="8"/>
      <c r="C230" s="98"/>
      <c r="D230" s="8"/>
      <c r="E230" s="8"/>
      <c r="F230" s="99"/>
      <c r="G230" s="8"/>
      <c r="H230" s="8"/>
      <c r="I230" s="8"/>
      <c r="J230" s="100"/>
      <c r="K230" s="8"/>
      <c r="L230" s="9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  <c r="IM230" s="8"/>
      <c r="IN230" s="8"/>
      <c r="IO230" s="8"/>
      <c r="IP230" s="8"/>
      <c r="IQ230" s="8"/>
    </row>
    <row r="231" spans="1:251" s="7" customFormat="1" x14ac:dyDescent="0.85">
      <c r="A231" s="8"/>
      <c r="B231" s="8"/>
      <c r="C231" s="98"/>
      <c r="D231" s="8"/>
      <c r="E231" s="8"/>
      <c r="F231" s="99"/>
      <c r="G231" s="8"/>
      <c r="H231" s="8"/>
      <c r="I231" s="8"/>
      <c r="J231" s="100"/>
      <c r="K231" s="8"/>
      <c r="L231" s="9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  <c r="IN231" s="8"/>
      <c r="IO231" s="8"/>
      <c r="IP231" s="8"/>
      <c r="IQ231" s="8"/>
    </row>
    <row r="232" spans="1:251" s="7" customFormat="1" x14ac:dyDescent="0.85">
      <c r="A232" s="8"/>
      <c r="B232" s="8"/>
      <c r="C232" s="98"/>
      <c r="D232" s="8"/>
      <c r="E232" s="8"/>
      <c r="F232" s="99"/>
      <c r="G232" s="8"/>
      <c r="H232" s="8"/>
      <c r="I232" s="8"/>
      <c r="J232" s="100"/>
      <c r="K232" s="8"/>
      <c r="L232" s="9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  <c r="IL232" s="8"/>
      <c r="IM232" s="8"/>
      <c r="IN232" s="8"/>
      <c r="IO232" s="8"/>
      <c r="IP232" s="8"/>
      <c r="IQ232" s="8"/>
    </row>
    <row r="233" spans="1:251" s="7" customFormat="1" x14ac:dyDescent="0.85">
      <c r="A233" s="8"/>
      <c r="B233" s="8"/>
      <c r="C233" s="98"/>
      <c r="D233" s="8"/>
      <c r="E233" s="8"/>
      <c r="F233" s="99"/>
      <c r="G233" s="8"/>
      <c r="H233" s="8"/>
      <c r="I233" s="8"/>
      <c r="J233" s="100"/>
      <c r="K233" s="8"/>
      <c r="L233" s="9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  <c r="IN233" s="8"/>
      <c r="IO233" s="8"/>
      <c r="IP233" s="8"/>
      <c r="IQ233" s="8"/>
    </row>
    <row r="234" spans="1:251" s="7" customFormat="1" x14ac:dyDescent="0.85">
      <c r="A234" s="8"/>
      <c r="B234" s="8"/>
      <c r="C234" s="98"/>
      <c r="D234" s="8"/>
      <c r="E234" s="8"/>
      <c r="F234" s="99"/>
      <c r="G234" s="8"/>
      <c r="H234" s="8"/>
      <c r="I234" s="8"/>
      <c r="J234" s="100"/>
      <c r="K234" s="8"/>
      <c r="L234" s="9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  <c r="IL234" s="8"/>
      <c r="IM234" s="8"/>
      <c r="IN234" s="8"/>
      <c r="IO234" s="8"/>
      <c r="IP234" s="8"/>
      <c r="IQ234" s="8"/>
    </row>
    <row r="235" spans="1:251" s="7" customFormat="1" x14ac:dyDescent="0.85">
      <c r="A235" s="8"/>
      <c r="B235" s="8"/>
      <c r="C235" s="98"/>
      <c r="D235" s="8"/>
      <c r="E235" s="8"/>
      <c r="F235" s="99"/>
      <c r="G235" s="8"/>
      <c r="H235" s="8"/>
      <c r="I235" s="8"/>
      <c r="J235" s="100"/>
      <c r="K235" s="8"/>
      <c r="L235" s="9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  <c r="IL235" s="8"/>
      <c r="IM235" s="8"/>
      <c r="IN235" s="8"/>
      <c r="IO235" s="8"/>
      <c r="IP235" s="8"/>
      <c r="IQ235" s="8"/>
    </row>
    <row r="236" spans="1:251" s="7" customFormat="1" x14ac:dyDescent="0.85">
      <c r="A236" s="8"/>
      <c r="B236" s="8"/>
      <c r="C236" s="98"/>
      <c r="D236" s="8"/>
      <c r="E236" s="8"/>
      <c r="F236" s="99"/>
      <c r="G236" s="8"/>
      <c r="H236" s="8"/>
      <c r="I236" s="8"/>
      <c r="J236" s="100"/>
      <c r="K236" s="8"/>
      <c r="L236" s="9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  <c r="IG236" s="8"/>
      <c r="IH236" s="8"/>
      <c r="II236" s="8"/>
      <c r="IJ236" s="8"/>
      <c r="IK236" s="8"/>
      <c r="IL236" s="8"/>
      <c r="IM236" s="8"/>
      <c r="IN236" s="8"/>
      <c r="IO236" s="8"/>
      <c r="IP236" s="8"/>
      <c r="IQ236" s="8"/>
    </row>
    <row r="237" spans="1:251" s="7" customFormat="1" x14ac:dyDescent="0.85">
      <c r="A237" s="8"/>
      <c r="B237" s="8"/>
      <c r="C237" s="98"/>
      <c r="D237" s="8"/>
      <c r="E237" s="8"/>
      <c r="F237" s="99"/>
      <c r="G237" s="8"/>
      <c r="H237" s="8"/>
      <c r="I237" s="8"/>
      <c r="J237" s="100"/>
      <c r="K237" s="8"/>
      <c r="L237" s="9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8"/>
      <c r="HS237" s="8"/>
      <c r="HT237" s="8"/>
      <c r="HU237" s="8"/>
      <c r="HV237" s="8"/>
      <c r="HW237" s="8"/>
      <c r="HX237" s="8"/>
      <c r="HY237" s="8"/>
      <c r="HZ237" s="8"/>
      <c r="IA237" s="8"/>
      <c r="IB237" s="8"/>
      <c r="IC237" s="8"/>
      <c r="ID237" s="8"/>
      <c r="IE237" s="8"/>
      <c r="IF237" s="8"/>
      <c r="IG237" s="8"/>
      <c r="IH237" s="8"/>
      <c r="II237" s="8"/>
      <c r="IJ237" s="8"/>
      <c r="IK237" s="8"/>
      <c r="IL237" s="8"/>
      <c r="IM237" s="8"/>
      <c r="IN237" s="8"/>
      <c r="IO237" s="8"/>
      <c r="IP237" s="8"/>
      <c r="IQ237" s="8"/>
    </row>
    <row r="238" spans="1:251" s="7" customFormat="1" x14ac:dyDescent="0.85">
      <c r="A238" s="8"/>
      <c r="B238" s="8"/>
      <c r="C238" s="98"/>
      <c r="D238" s="8"/>
      <c r="E238" s="8"/>
      <c r="F238" s="99"/>
      <c r="G238" s="8"/>
      <c r="H238" s="8"/>
      <c r="I238" s="8"/>
      <c r="J238" s="100"/>
      <c r="K238" s="8"/>
      <c r="L238" s="9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  <c r="IG238" s="8"/>
      <c r="IH238" s="8"/>
      <c r="II238" s="8"/>
      <c r="IJ238" s="8"/>
      <c r="IK238" s="8"/>
      <c r="IL238" s="8"/>
      <c r="IM238" s="8"/>
      <c r="IN238" s="8"/>
      <c r="IO238" s="8"/>
      <c r="IP238" s="8"/>
      <c r="IQ238" s="8"/>
    </row>
    <row r="239" spans="1:251" s="7" customFormat="1" x14ac:dyDescent="0.85">
      <c r="A239" s="8"/>
      <c r="B239" s="8"/>
      <c r="C239" s="98"/>
      <c r="D239" s="8"/>
      <c r="E239" s="8"/>
      <c r="F239" s="99"/>
      <c r="G239" s="8"/>
      <c r="H239" s="8"/>
      <c r="I239" s="8"/>
      <c r="J239" s="100"/>
      <c r="K239" s="8"/>
      <c r="L239" s="9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  <c r="HJ239" s="8"/>
      <c r="HK239" s="8"/>
      <c r="HL239" s="8"/>
      <c r="HM239" s="8"/>
      <c r="HN239" s="8"/>
      <c r="HO239" s="8"/>
      <c r="HP239" s="8"/>
      <c r="HQ239" s="8"/>
      <c r="HR239" s="8"/>
      <c r="HS239" s="8"/>
      <c r="HT239" s="8"/>
      <c r="HU239" s="8"/>
      <c r="HV239" s="8"/>
      <c r="HW239" s="8"/>
      <c r="HX239" s="8"/>
      <c r="HY239" s="8"/>
      <c r="HZ239" s="8"/>
      <c r="IA239" s="8"/>
      <c r="IB239" s="8"/>
      <c r="IC239" s="8"/>
      <c r="ID239" s="8"/>
      <c r="IE239" s="8"/>
      <c r="IF239" s="8"/>
      <c r="IG239" s="8"/>
      <c r="IH239" s="8"/>
      <c r="II239" s="8"/>
      <c r="IJ239" s="8"/>
      <c r="IK239" s="8"/>
      <c r="IL239" s="8"/>
      <c r="IM239" s="8"/>
      <c r="IN239" s="8"/>
      <c r="IO239" s="8"/>
      <c r="IP239" s="8"/>
      <c r="IQ239" s="8"/>
    </row>
    <row r="240" spans="1:251" s="7" customFormat="1" x14ac:dyDescent="0.85">
      <c r="A240" s="8"/>
      <c r="B240" s="8"/>
      <c r="C240" s="98"/>
      <c r="D240" s="8"/>
      <c r="E240" s="8"/>
      <c r="F240" s="99"/>
      <c r="G240" s="8"/>
      <c r="H240" s="8"/>
      <c r="I240" s="8"/>
      <c r="J240" s="100"/>
      <c r="K240" s="8"/>
      <c r="L240" s="9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  <c r="IG240" s="8"/>
      <c r="IH240" s="8"/>
      <c r="II240" s="8"/>
      <c r="IJ240" s="8"/>
      <c r="IK240" s="8"/>
      <c r="IL240" s="8"/>
      <c r="IM240" s="8"/>
      <c r="IN240" s="8"/>
      <c r="IO240" s="8"/>
      <c r="IP240" s="8"/>
      <c r="IQ240" s="8"/>
    </row>
    <row r="241" spans="1:251" s="7" customFormat="1" x14ac:dyDescent="0.85">
      <c r="A241" s="8"/>
      <c r="B241" s="8"/>
      <c r="C241" s="98"/>
      <c r="D241" s="8"/>
      <c r="E241" s="8"/>
      <c r="F241" s="99"/>
      <c r="G241" s="8"/>
      <c r="H241" s="8"/>
      <c r="I241" s="8"/>
      <c r="J241" s="100"/>
      <c r="K241" s="8"/>
      <c r="L241" s="9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  <c r="HL241" s="8"/>
      <c r="HM241" s="8"/>
      <c r="HN241" s="8"/>
      <c r="HO241" s="8"/>
      <c r="HP241" s="8"/>
      <c r="HQ241" s="8"/>
      <c r="HR241" s="8"/>
      <c r="HS241" s="8"/>
      <c r="HT241" s="8"/>
      <c r="HU241" s="8"/>
      <c r="HV241" s="8"/>
      <c r="HW241" s="8"/>
      <c r="HX241" s="8"/>
      <c r="HY241" s="8"/>
      <c r="HZ241" s="8"/>
      <c r="IA241" s="8"/>
      <c r="IB241" s="8"/>
      <c r="IC241" s="8"/>
      <c r="ID241" s="8"/>
      <c r="IE241" s="8"/>
      <c r="IF241" s="8"/>
      <c r="IG241" s="8"/>
      <c r="IH241" s="8"/>
      <c r="II241" s="8"/>
      <c r="IJ241" s="8"/>
      <c r="IK241" s="8"/>
      <c r="IL241" s="8"/>
      <c r="IM241" s="8"/>
      <c r="IN241" s="8"/>
      <c r="IO241" s="8"/>
      <c r="IP241" s="8"/>
      <c r="IQ241" s="8"/>
    </row>
    <row r="242" spans="1:251" s="7" customFormat="1" x14ac:dyDescent="0.85">
      <c r="A242" s="8"/>
      <c r="B242" s="8"/>
      <c r="C242" s="98"/>
      <c r="D242" s="8"/>
      <c r="E242" s="8"/>
      <c r="F242" s="99"/>
      <c r="G242" s="8"/>
      <c r="H242" s="8"/>
      <c r="I242" s="8"/>
      <c r="J242" s="100"/>
      <c r="K242" s="8"/>
      <c r="L242" s="9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  <c r="HK242" s="8"/>
      <c r="HL242" s="8"/>
      <c r="HM242" s="8"/>
      <c r="HN242" s="8"/>
      <c r="HO242" s="8"/>
      <c r="HP242" s="8"/>
      <c r="HQ242" s="8"/>
      <c r="HR242" s="8"/>
      <c r="HS242" s="8"/>
      <c r="HT242" s="8"/>
      <c r="HU242" s="8"/>
      <c r="HV242" s="8"/>
      <c r="HW242" s="8"/>
      <c r="HX242" s="8"/>
      <c r="HY242" s="8"/>
      <c r="HZ242" s="8"/>
      <c r="IA242" s="8"/>
      <c r="IB242" s="8"/>
      <c r="IC242" s="8"/>
      <c r="ID242" s="8"/>
      <c r="IE242" s="8"/>
      <c r="IF242" s="8"/>
      <c r="IG242" s="8"/>
      <c r="IH242" s="8"/>
      <c r="II242" s="8"/>
      <c r="IJ242" s="8"/>
      <c r="IK242" s="8"/>
      <c r="IL242" s="8"/>
      <c r="IM242" s="8"/>
      <c r="IN242" s="8"/>
      <c r="IO242" s="8"/>
      <c r="IP242" s="8"/>
      <c r="IQ242" s="8"/>
    </row>
    <row r="243" spans="1:251" s="7" customFormat="1" x14ac:dyDescent="0.85">
      <c r="A243" s="8"/>
      <c r="B243" s="8"/>
      <c r="C243" s="98"/>
      <c r="D243" s="8"/>
      <c r="E243" s="8"/>
      <c r="F243" s="99"/>
      <c r="G243" s="8"/>
      <c r="H243" s="8"/>
      <c r="I243" s="8"/>
      <c r="J243" s="100"/>
      <c r="K243" s="8"/>
      <c r="L243" s="9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  <c r="HK243" s="8"/>
      <c r="HL243" s="8"/>
      <c r="HM243" s="8"/>
      <c r="HN243" s="8"/>
      <c r="HO243" s="8"/>
      <c r="HP243" s="8"/>
      <c r="HQ243" s="8"/>
      <c r="HR243" s="8"/>
      <c r="HS243" s="8"/>
      <c r="HT243" s="8"/>
      <c r="HU243" s="8"/>
      <c r="HV243" s="8"/>
      <c r="HW243" s="8"/>
      <c r="HX243" s="8"/>
      <c r="HY243" s="8"/>
      <c r="HZ243" s="8"/>
      <c r="IA243" s="8"/>
      <c r="IB243" s="8"/>
      <c r="IC243" s="8"/>
      <c r="ID243" s="8"/>
      <c r="IE243" s="8"/>
      <c r="IF243" s="8"/>
      <c r="IG243" s="8"/>
      <c r="IH243" s="8"/>
      <c r="II243" s="8"/>
      <c r="IJ243" s="8"/>
      <c r="IK243" s="8"/>
      <c r="IL243" s="8"/>
      <c r="IM243" s="8"/>
      <c r="IN243" s="8"/>
      <c r="IO243" s="8"/>
      <c r="IP243" s="8"/>
      <c r="IQ243" s="8"/>
    </row>
    <row r="244" spans="1:251" s="7" customFormat="1" x14ac:dyDescent="0.85">
      <c r="A244" s="8"/>
      <c r="B244" s="8"/>
      <c r="C244" s="98"/>
      <c r="D244" s="8"/>
      <c r="E244" s="8"/>
      <c r="F244" s="99"/>
      <c r="G244" s="8"/>
      <c r="H244" s="8"/>
      <c r="I244" s="8"/>
      <c r="J244" s="100"/>
      <c r="K244" s="8"/>
      <c r="L244" s="9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  <c r="IG244" s="8"/>
      <c r="IH244" s="8"/>
      <c r="II244" s="8"/>
      <c r="IJ244" s="8"/>
      <c r="IK244" s="8"/>
      <c r="IL244" s="8"/>
      <c r="IM244" s="8"/>
      <c r="IN244" s="8"/>
      <c r="IO244" s="8"/>
      <c r="IP244" s="8"/>
      <c r="IQ244" s="8"/>
    </row>
    <row r="245" spans="1:251" s="7" customFormat="1" x14ac:dyDescent="0.85">
      <c r="A245" s="8"/>
      <c r="B245" s="8"/>
      <c r="C245" s="98"/>
      <c r="D245" s="8"/>
      <c r="E245" s="8"/>
      <c r="F245" s="99"/>
      <c r="G245" s="8"/>
      <c r="H245" s="8"/>
      <c r="I245" s="8"/>
      <c r="J245" s="100"/>
      <c r="K245" s="8"/>
      <c r="L245" s="9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/>
      <c r="IK245" s="8"/>
      <c r="IL245" s="8"/>
      <c r="IM245" s="8"/>
      <c r="IN245" s="8"/>
      <c r="IO245" s="8"/>
      <c r="IP245" s="8"/>
      <c r="IQ245" s="8"/>
    </row>
    <row r="246" spans="1:251" s="7" customFormat="1" x14ac:dyDescent="0.85">
      <c r="A246" s="8"/>
      <c r="B246" s="8"/>
      <c r="C246" s="98"/>
      <c r="D246" s="8"/>
      <c r="E246" s="8"/>
      <c r="F246" s="99"/>
      <c r="G246" s="8"/>
      <c r="H246" s="8"/>
      <c r="I246" s="8"/>
      <c r="J246" s="100"/>
      <c r="K246" s="8"/>
      <c r="L246" s="9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/>
      <c r="IK246" s="8"/>
      <c r="IL246" s="8"/>
      <c r="IM246" s="8"/>
      <c r="IN246" s="8"/>
      <c r="IO246" s="8"/>
      <c r="IP246" s="8"/>
      <c r="IQ246" s="8"/>
    </row>
    <row r="247" spans="1:251" s="7" customFormat="1" x14ac:dyDescent="0.85">
      <c r="A247" s="8"/>
      <c r="B247" s="8"/>
      <c r="C247" s="98"/>
      <c r="D247" s="8"/>
      <c r="E247" s="8"/>
      <c r="F247" s="99"/>
      <c r="G247" s="8"/>
      <c r="H247" s="8"/>
      <c r="I247" s="8"/>
      <c r="J247" s="100"/>
      <c r="K247" s="8"/>
      <c r="L247" s="9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  <c r="HM247" s="8"/>
      <c r="HN247" s="8"/>
      <c r="HO247" s="8"/>
      <c r="HP247" s="8"/>
      <c r="HQ247" s="8"/>
      <c r="HR247" s="8"/>
      <c r="HS247" s="8"/>
      <c r="HT247" s="8"/>
      <c r="HU247" s="8"/>
      <c r="HV247" s="8"/>
      <c r="HW247" s="8"/>
      <c r="HX247" s="8"/>
      <c r="HY247" s="8"/>
      <c r="HZ247" s="8"/>
      <c r="IA247" s="8"/>
      <c r="IB247" s="8"/>
      <c r="IC247" s="8"/>
      <c r="ID247" s="8"/>
      <c r="IE247" s="8"/>
      <c r="IF247" s="8"/>
      <c r="IG247" s="8"/>
      <c r="IH247" s="8"/>
      <c r="II247" s="8"/>
      <c r="IJ247" s="8"/>
      <c r="IK247" s="8"/>
      <c r="IL247" s="8"/>
      <c r="IM247" s="8"/>
      <c r="IN247" s="8"/>
      <c r="IO247" s="8"/>
      <c r="IP247" s="8"/>
      <c r="IQ247" s="8"/>
    </row>
    <row r="248" spans="1:251" s="7" customFormat="1" x14ac:dyDescent="0.85">
      <c r="A248" s="8"/>
      <c r="B248" s="8"/>
      <c r="C248" s="98"/>
      <c r="D248" s="8"/>
      <c r="E248" s="8"/>
      <c r="F248" s="99"/>
      <c r="G248" s="8"/>
      <c r="H248" s="8"/>
      <c r="I248" s="8"/>
      <c r="J248" s="100"/>
      <c r="K248" s="8"/>
      <c r="L248" s="9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  <c r="HM248" s="8"/>
      <c r="HN248" s="8"/>
      <c r="HO248" s="8"/>
      <c r="HP248" s="8"/>
      <c r="HQ248" s="8"/>
      <c r="HR248" s="8"/>
      <c r="HS248" s="8"/>
      <c r="HT248" s="8"/>
      <c r="HU248" s="8"/>
      <c r="HV248" s="8"/>
      <c r="HW248" s="8"/>
      <c r="HX248" s="8"/>
      <c r="HY248" s="8"/>
      <c r="HZ248" s="8"/>
      <c r="IA248" s="8"/>
      <c r="IB248" s="8"/>
      <c r="IC248" s="8"/>
      <c r="ID248" s="8"/>
      <c r="IE248" s="8"/>
      <c r="IF248" s="8"/>
      <c r="IG248" s="8"/>
      <c r="IH248" s="8"/>
      <c r="II248" s="8"/>
      <c r="IJ248" s="8"/>
      <c r="IK248" s="8"/>
      <c r="IL248" s="8"/>
      <c r="IM248" s="8"/>
      <c r="IN248" s="8"/>
      <c r="IO248" s="8"/>
      <c r="IP248" s="8"/>
      <c r="IQ248" s="8"/>
    </row>
    <row r="249" spans="1:251" s="7" customFormat="1" x14ac:dyDescent="0.85">
      <c r="A249" s="8"/>
      <c r="B249" s="8"/>
      <c r="C249" s="98"/>
      <c r="D249" s="8"/>
      <c r="E249" s="8"/>
      <c r="F249" s="99"/>
      <c r="G249" s="8"/>
      <c r="H249" s="8"/>
      <c r="I249" s="8"/>
      <c r="J249" s="100"/>
      <c r="K249" s="8"/>
      <c r="L249" s="9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  <c r="IG249" s="8"/>
      <c r="IH249" s="8"/>
      <c r="II249" s="8"/>
      <c r="IJ249" s="8"/>
      <c r="IK249" s="8"/>
      <c r="IL249" s="8"/>
      <c r="IM249" s="8"/>
      <c r="IN249" s="8"/>
      <c r="IO249" s="8"/>
      <c r="IP249" s="8"/>
      <c r="IQ249" s="8"/>
    </row>
    <row r="250" spans="1:251" s="7" customFormat="1" x14ac:dyDescent="0.85">
      <c r="A250" s="8"/>
      <c r="B250" s="8"/>
      <c r="C250" s="98"/>
      <c r="D250" s="8"/>
      <c r="E250" s="8"/>
      <c r="F250" s="99"/>
      <c r="G250" s="8"/>
      <c r="H250" s="8"/>
      <c r="I250" s="8"/>
      <c r="J250" s="100"/>
      <c r="K250" s="8"/>
      <c r="L250" s="9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  <c r="HV250" s="8"/>
      <c r="HW250" s="8"/>
      <c r="HX250" s="8"/>
      <c r="HY250" s="8"/>
      <c r="HZ250" s="8"/>
      <c r="IA250" s="8"/>
      <c r="IB250" s="8"/>
      <c r="IC250" s="8"/>
      <c r="ID250" s="8"/>
      <c r="IE250" s="8"/>
      <c r="IF250" s="8"/>
      <c r="IG250" s="8"/>
      <c r="IH250" s="8"/>
      <c r="II250" s="8"/>
      <c r="IJ250" s="8"/>
      <c r="IK250" s="8"/>
      <c r="IL250" s="8"/>
      <c r="IM250" s="8"/>
      <c r="IN250" s="8"/>
      <c r="IO250" s="8"/>
      <c r="IP250" s="8"/>
      <c r="IQ250" s="8"/>
    </row>
    <row r="251" spans="1:251" s="7" customFormat="1" x14ac:dyDescent="0.85">
      <c r="A251" s="8"/>
      <c r="B251" s="8"/>
      <c r="C251" s="98"/>
      <c r="D251" s="8"/>
      <c r="E251" s="8"/>
      <c r="F251" s="99"/>
      <c r="G251" s="8"/>
      <c r="H251" s="8"/>
      <c r="I251" s="8"/>
      <c r="J251" s="100"/>
      <c r="K251" s="8"/>
      <c r="L251" s="9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  <c r="HN251" s="8"/>
      <c r="HO251" s="8"/>
      <c r="HP251" s="8"/>
      <c r="HQ251" s="8"/>
      <c r="HR251" s="8"/>
      <c r="HS251" s="8"/>
      <c r="HT251" s="8"/>
      <c r="HU251" s="8"/>
      <c r="HV251" s="8"/>
      <c r="HW251" s="8"/>
      <c r="HX251" s="8"/>
      <c r="HY251" s="8"/>
      <c r="HZ251" s="8"/>
      <c r="IA251" s="8"/>
      <c r="IB251" s="8"/>
      <c r="IC251" s="8"/>
      <c r="ID251" s="8"/>
      <c r="IE251" s="8"/>
      <c r="IF251" s="8"/>
      <c r="IG251" s="8"/>
      <c r="IH251" s="8"/>
      <c r="II251" s="8"/>
      <c r="IJ251" s="8"/>
      <c r="IK251" s="8"/>
      <c r="IL251" s="8"/>
      <c r="IM251" s="8"/>
      <c r="IN251" s="8"/>
      <c r="IO251" s="8"/>
      <c r="IP251" s="8"/>
      <c r="IQ251" s="8"/>
    </row>
    <row r="252" spans="1:251" s="7" customFormat="1" x14ac:dyDescent="0.85">
      <c r="A252" s="8"/>
      <c r="B252" s="8"/>
      <c r="C252" s="98"/>
      <c r="D252" s="8"/>
      <c r="E252" s="8"/>
      <c r="F252" s="99"/>
      <c r="G252" s="8"/>
      <c r="H252" s="8"/>
      <c r="I252" s="8"/>
      <c r="J252" s="100"/>
      <c r="K252" s="8"/>
      <c r="L252" s="9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  <c r="HV252" s="8"/>
      <c r="HW252" s="8"/>
      <c r="HX252" s="8"/>
      <c r="HY252" s="8"/>
      <c r="HZ252" s="8"/>
      <c r="IA252" s="8"/>
      <c r="IB252" s="8"/>
      <c r="IC252" s="8"/>
      <c r="ID252" s="8"/>
      <c r="IE252" s="8"/>
      <c r="IF252" s="8"/>
      <c r="IG252" s="8"/>
      <c r="IH252" s="8"/>
      <c r="II252" s="8"/>
      <c r="IJ252" s="8"/>
      <c r="IK252" s="8"/>
      <c r="IL252" s="8"/>
      <c r="IM252" s="8"/>
      <c r="IN252" s="8"/>
      <c r="IO252" s="8"/>
      <c r="IP252" s="8"/>
      <c r="IQ252" s="8"/>
    </row>
    <row r="253" spans="1:251" s="7" customFormat="1" x14ac:dyDescent="0.85">
      <c r="A253" s="8"/>
      <c r="B253" s="8"/>
      <c r="C253" s="98"/>
      <c r="D253" s="8"/>
      <c r="E253" s="8"/>
      <c r="F253" s="99"/>
      <c r="G253" s="8"/>
      <c r="H253" s="8"/>
      <c r="I253" s="8"/>
      <c r="J253" s="100"/>
      <c r="K253" s="8"/>
      <c r="L253" s="9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  <c r="HO253" s="8"/>
      <c r="HP253" s="8"/>
      <c r="HQ253" s="8"/>
      <c r="HR253" s="8"/>
      <c r="HS253" s="8"/>
      <c r="HT253" s="8"/>
      <c r="HU253" s="8"/>
      <c r="HV253" s="8"/>
      <c r="HW253" s="8"/>
      <c r="HX253" s="8"/>
      <c r="HY253" s="8"/>
      <c r="HZ253" s="8"/>
      <c r="IA253" s="8"/>
      <c r="IB253" s="8"/>
      <c r="IC253" s="8"/>
      <c r="ID253" s="8"/>
      <c r="IE253" s="8"/>
      <c r="IF253" s="8"/>
      <c r="IG253" s="8"/>
      <c r="IH253" s="8"/>
      <c r="II253" s="8"/>
      <c r="IJ253" s="8"/>
      <c r="IK253" s="8"/>
      <c r="IL253" s="8"/>
      <c r="IM253" s="8"/>
      <c r="IN253" s="8"/>
      <c r="IO253" s="8"/>
      <c r="IP253" s="8"/>
      <c r="IQ253" s="8"/>
    </row>
    <row r="254" spans="1:251" s="7" customFormat="1" x14ac:dyDescent="0.85">
      <c r="A254" s="8"/>
      <c r="B254" s="8"/>
      <c r="C254" s="98"/>
      <c r="D254" s="8"/>
      <c r="E254" s="8"/>
      <c r="F254" s="99"/>
      <c r="G254" s="8"/>
      <c r="H254" s="8"/>
      <c r="I254" s="8"/>
      <c r="J254" s="100"/>
      <c r="K254" s="8"/>
      <c r="L254" s="9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  <c r="HM254" s="8"/>
      <c r="HN254" s="8"/>
      <c r="HO254" s="8"/>
      <c r="HP254" s="8"/>
      <c r="HQ254" s="8"/>
      <c r="HR254" s="8"/>
      <c r="HS254" s="8"/>
      <c r="HT254" s="8"/>
      <c r="HU254" s="8"/>
      <c r="HV254" s="8"/>
      <c r="HW254" s="8"/>
      <c r="HX254" s="8"/>
      <c r="HY254" s="8"/>
      <c r="HZ254" s="8"/>
      <c r="IA254" s="8"/>
      <c r="IB254" s="8"/>
      <c r="IC254" s="8"/>
      <c r="ID254" s="8"/>
      <c r="IE254" s="8"/>
      <c r="IF254" s="8"/>
      <c r="IG254" s="8"/>
      <c r="IH254" s="8"/>
      <c r="II254" s="8"/>
      <c r="IJ254" s="8"/>
      <c r="IK254" s="8"/>
      <c r="IL254" s="8"/>
      <c r="IM254" s="8"/>
      <c r="IN254" s="8"/>
      <c r="IO254" s="8"/>
      <c r="IP254" s="8"/>
      <c r="IQ254" s="8"/>
    </row>
    <row r="255" spans="1:251" s="7" customFormat="1" x14ac:dyDescent="0.85">
      <c r="A255" s="8"/>
      <c r="B255" s="8"/>
      <c r="C255" s="98"/>
      <c r="D255" s="8"/>
      <c r="E255" s="8"/>
      <c r="F255" s="99"/>
      <c r="G255" s="8"/>
      <c r="H255" s="8"/>
      <c r="I255" s="8"/>
      <c r="J255" s="100"/>
      <c r="K255" s="8"/>
      <c r="L255" s="9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  <c r="HO255" s="8"/>
      <c r="HP255" s="8"/>
      <c r="HQ255" s="8"/>
      <c r="HR255" s="8"/>
      <c r="HS255" s="8"/>
      <c r="HT255" s="8"/>
      <c r="HU255" s="8"/>
      <c r="HV255" s="8"/>
      <c r="HW255" s="8"/>
      <c r="HX255" s="8"/>
      <c r="HY255" s="8"/>
      <c r="HZ255" s="8"/>
      <c r="IA255" s="8"/>
      <c r="IB255" s="8"/>
      <c r="IC255" s="8"/>
      <c r="ID255" s="8"/>
      <c r="IE255" s="8"/>
      <c r="IF255" s="8"/>
      <c r="IG255" s="8"/>
      <c r="IH255" s="8"/>
      <c r="II255" s="8"/>
      <c r="IJ255" s="8"/>
      <c r="IK255" s="8"/>
      <c r="IL255" s="8"/>
      <c r="IM255" s="8"/>
      <c r="IN255" s="8"/>
      <c r="IO255" s="8"/>
      <c r="IP255" s="8"/>
      <c r="IQ255" s="8"/>
    </row>
    <row r="256" spans="1:251" s="7" customFormat="1" x14ac:dyDescent="0.85">
      <c r="A256" s="8"/>
      <c r="B256" s="8"/>
      <c r="C256" s="98"/>
      <c r="D256" s="8"/>
      <c r="E256" s="8"/>
      <c r="F256" s="99"/>
      <c r="G256" s="8"/>
      <c r="H256" s="8"/>
      <c r="I256" s="8"/>
      <c r="J256" s="100"/>
      <c r="K256" s="8"/>
      <c r="L256" s="9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  <c r="HM256" s="8"/>
      <c r="HN256" s="8"/>
      <c r="HO256" s="8"/>
      <c r="HP256" s="8"/>
      <c r="HQ256" s="8"/>
      <c r="HR256" s="8"/>
      <c r="HS256" s="8"/>
      <c r="HT256" s="8"/>
      <c r="HU256" s="8"/>
      <c r="HV256" s="8"/>
      <c r="HW256" s="8"/>
      <c r="HX256" s="8"/>
      <c r="HY256" s="8"/>
      <c r="HZ256" s="8"/>
      <c r="IA256" s="8"/>
      <c r="IB256" s="8"/>
      <c r="IC256" s="8"/>
      <c r="ID256" s="8"/>
      <c r="IE256" s="8"/>
      <c r="IF256" s="8"/>
      <c r="IG256" s="8"/>
      <c r="IH256" s="8"/>
      <c r="II256" s="8"/>
      <c r="IJ256" s="8"/>
      <c r="IK256" s="8"/>
      <c r="IL256" s="8"/>
      <c r="IM256" s="8"/>
      <c r="IN256" s="8"/>
      <c r="IO256" s="8"/>
      <c r="IP256" s="8"/>
      <c r="IQ256" s="8"/>
    </row>
    <row r="257" spans="1:251" s="7" customFormat="1" x14ac:dyDescent="0.85">
      <c r="A257" s="8"/>
      <c r="B257" s="8"/>
      <c r="C257" s="98"/>
      <c r="D257" s="8"/>
      <c r="E257" s="8"/>
      <c r="F257" s="99"/>
      <c r="G257" s="8"/>
      <c r="H257" s="8"/>
      <c r="I257" s="8"/>
      <c r="J257" s="100"/>
      <c r="K257" s="8"/>
      <c r="L257" s="9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  <c r="HK257" s="8"/>
      <c r="HL257" s="8"/>
      <c r="HM257" s="8"/>
      <c r="HN257" s="8"/>
      <c r="HO257" s="8"/>
      <c r="HP257" s="8"/>
      <c r="HQ257" s="8"/>
      <c r="HR257" s="8"/>
      <c r="HS257" s="8"/>
      <c r="HT257" s="8"/>
      <c r="HU257" s="8"/>
      <c r="HV257" s="8"/>
      <c r="HW257" s="8"/>
      <c r="HX257" s="8"/>
      <c r="HY257" s="8"/>
      <c r="HZ257" s="8"/>
      <c r="IA257" s="8"/>
      <c r="IB257" s="8"/>
      <c r="IC257" s="8"/>
      <c r="ID257" s="8"/>
      <c r="IE257" s="8"/>
      <c r="IF257" s="8"/>
      <c r="IG257" s="8"/>
      <c r="IH257" s="8"/>
      <c r="II257" s="8"/>
      <c r="IJ257" s="8"/>
      <c r="IK257" s="8"/>
      <c r="IL257" s="8"/>
      <c r="IM257" s="8"/>
      <c r="IN257" s="8"/>
      <c r="IO257" s="8"/>
      <c r="IP257" s="8"/>
      <c r="IQ257" s="8"/>
    </row>
    <row r="258" spans="1:251" s="7" customFormat="1" x14ac:dyDescent="0.85">
      <c r="A258" s="8"/>
      <c r="B258" s="8"/>
      <c r="C258" s="98"/>
      <c r="D258" s="8"/>
      <c r="E258" s="8"/>
      <c r="F258" s="99"/>
      <c r="G258" s="8"/>
      <c r="H258" s="8"/>
      <c r="I258" s="8"/>
      <c r="J258" s="100"/>
      <c r="K258" s="8"/>
      <c r="L258" s="9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  <c r="HL258" s="8"/>
      <c r="HM258" s="8"/>
      <c r="HN258" s="8"/>
      <c r="HO258" s="8"/>
      <c r="HP258" s="8"/>
      <c r="HQ258" s="8"/>
      <c r="HR258" s="8"/>
      <c r="HS258" s="8"/>
      <c r="HT258" s="8"/>
      <c r="HU258" s="8"/>
      <c r="HV258" s="8"/>
      <c r="HW258" s="8"/>
      <c r="HX258" s="8"/>
      <c r="HY258" s="8"/>
      <c r="HZ258" s="8"/>
      <c r="IA258" s="8"/>
      <c r="IB258" s="8"/>
      <c r="IC258" s="8"/>
      <c r="ID258" s="8"/>
      <c r="IE258" s="8"/>
      <c r="IF258" s="8"/>
      <c r="IG258" s="8"/>
      <c r="IH258" s="8"/>
      <c r="II258" s="8"/>
      <c r="IJ258" s="8"/>
      <c r="IK258" s="8"/>
      <c r="IL258" s="8"/>
      <c r="IM258" s="8"/>
      <c r="IN258" s="8"/>
      <c r="IO258" s="8"/>
      <c r="IP258" s="8"/>
      <c r="IQ258" s="8"/>
    </row>
    <row r="259" spans="1:251" s="7" customFormat="1" x14ac:dyDescent="0.85">
      <c r="A259" s="8"/>
      <c r="B259" s="8"/>
      <c r="C259" s="98"/>
      <c r="D259" s="8"/>
      <c r="E259" s="8"/>
      <c r="F259" s="99"/>
      <c r="G259" s="8"/>
      <c r="H259" s="8"/>
      <c r="I259" s="8"/>
      <c r="J259" s="100"/>
      <c r="K259" s="8"/>
      <c r="L259" s="9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  <c r="HM259" s="8"/>
      <c r="HN259" s="8"/>
      <c r="HO259" s="8"/>
      <c r="HP259" s="8"/>
      <c r="HQ259" s="8"/>
      <c r="HR259" s="8"/>
      <c r="HS259" s="8"/>
      <c r="HT259" s="8"/>
      <c r="HU259" s="8"/>
      <c r="HV259" s="8"/>
      <c r="HW259" s="8"/>
      <c r="HX259" s="8"/>
      <c r="HY259" s="8"/>
      <c r="HZ259" s="8"/>
      <c r="IA259" s="8"/>
      <c r="IB259" s="8"/>
      <c r="IC259" s="8"/>
      <c r="ID259" s="8"/>
      <c r="IE259" s="8"/>
      <c r="IF259" s="8"/>
      <c r="IG259" s="8"/>
      <c r="IH259" s="8"/>
      <c r="II259" s="8"/>
      <c r="IJ259" s="8"/>
      <c r="IK259" s="8"/>
      <c r="IL259" s="8"/>
      <c r="IM259" s="8"/>
      <c r="IN259" s="8"/>
      <c r="IO259" s="8"/>
      <c r="IP259" s="8"/>
      <c r="IQ259" s="8"/>
    </row>
    <row r="260" spans="1:251" s="7" customFormat="1" x14ac:dyDescent="0.85">
      <c r="A260" s="8"/>
      <c r="B260" s="8"/>
      <c r="C260" s="98"/>
      <c r="D260" s="8"/>
      <c r="E260" s="8"/>
      <c r="F260" s="99"/>
      <c r="G260" s="8"/>
      <c r="H260" s="8"/>
      <c r="I260" s="8"/>
      <c r="J260" s="100"/>
      <c r="K260" s="8"/>
      <c r="L260" s="9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  <c r="HN260" s="8"/>
      <c r="HO260" s="8"/>
      <c r="HP260" s="8"/>
      <c r="HQ260" s="8"/>
      <c r="HR260" s="8"/>
      <c r="HS260" s="8"/>
      <c r="HT260" s="8"/>
      <c r="HU260" s="8"/>
      <c r="HV260" s="8"/>
      <c r="HW260" s="8"/>
      <c r="HX260" s="8"/>
      <c r="HY260" s="8"/>
      <c r="HZ260" s="8"/>
      <c r="IA260" s="8"/>
      <c r="IB260" s="8"/>
      <c r="IC260" s="8"/>
      <c r="ID260" s="8"/>
      <c r="IE260" s="8"/>
      <c r="IF260" s="8"/>
      <c r="IG260" s="8"/>
      <c r="IH260" s="8"/>
      <c r="II260" s="8"/>
      <c r="IJ260" s="8"/>
      <c r="IK260" s="8"/>
      <c r="IL260" s="8"/>
      <c r="IM260" s="8"/>
      <c r="IN260" s="8"/>
      <c r="IO260" s="8"/>
      <c r="IP260" s="8"/>
      <c r="IQ260" s="8"/>
    </row>
    <row r="261" spans="1:251" s="7" customFormat="1" x14ac:dyDescent="0.85">
      <c r="A261" s="8"/>
      <c r="B261" s="8"/>
      <c r="C261" s="98"/>
      <c r="D261" s="8"/>
      <c r="E261" s="8"/>
      <c r="F261" s="99"/>
      <c r="G261" s="8"/>
      <c r="H261" s="8"/>
      <c r="I261" s="8"/>
      <c r="J261" s="100"/>
      <c r="K261" s="8"/>
      <c r="L261" s="9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  <c r="HO261" s="8"/>
      <c r="HP261" s="8"/>
      <c r="HQ261" s="8"/>
      <c r="HR261" s="8"/>
      <c r="HS261" s="8"/>
      <c r="HT261" s="8"/>
      <c r="HU261" s="8"/>
      <c r="HV261" s="8"/>
      <c r="HW261" s="8"/>
      <c r="HX261" s="8"/>
      <c r="HY261" s="8"/>
      <c r="HZ261" s="8"/>
      <c r="IA261" s="8"/>
      <c r="IB261" s="8"/>
      <c r="IC261" s="8"/>
      <c r="ID261" s="8"/>
      <c r="IE261" s="8"/>
      <c r="IF261" s="8"/>
      <c r="IG261" s="8"/>
      <c r="IH261" s="8"/>
      <c r="II261" s="8"/>
      <c r="IJ261" s="8"/>
      <c r="IK261" s="8"/>
      <c r="IL261" s="8"/>
      <c r="IM261" s="8"/>
      <c r="IN261" s="8"/>
      <c r="IO261" s="8"/>
      <c r="IP261" s="8"/>
      <c r="IQ261" s="8"/>
    </row>
    <row r="262" spans="1:251" s="7" customFormat="1" x14ac:dyDescent="0.85">
      <c r="A262" s="8"/>
      <c r="B262" s="8"/>
      <c r="C262" s="98"/>
      <c r="D262" s="8"/>
      <c r="E262" s="8"/>
      <c r="F262" s="99"/>
      <c r="G262" s="8"/>
      <c r="H262" s="8"/>
      <c r="I262" s="8"/>
      <c r="J262" s="100"/>
      <c r="K262" s="8"/>
      <c r="L262" s="9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8"/>
      <c r="HE262" s="8"/>
      <c r="HF262" s="8"/>
      <c r="HG262" s="8"/>
      <c r="HH262" s="8"/>
      <c r="HI262" s="8"/>
      <c r="HJ262" s="8"/>
      <c r="HK262" s="8"/>
      <c r="HL262" s="8"/>
      <c r="HM262" s="8"/>
      <c r="HN262" s="8"/>
      <c r="HO262" s="8"/>
      <c r="HP262" s="8"/>
      <c r="HQ262" s="8"/>
      <c r="HR262" s="8"/>
      <c r="HS262" s="8"/>
      <c r="HT262" s="8"/>
      <c r="HU262" s="8"/>
      <c r="HV262" s="8"/>
      <c r="HW262" s="8"/>
      <c r="HX262" s="8"/>
      <c r="HY262" s="8"/>
      <c r="HZ262" s="8"/>
      <c r="IA262" s="8"/>
      <c r="IB262" s="8"/>
      <c r="IC262" s="8"/>
      <c r="ID262" s="8"/>
      <c r="IE262" s="8"/>
      <c r="IF262" s="8"/>
      <c r="IG262" s="8"/>
      <c r="IH262" s="8"/>
      <c r="II262" s="8"/>
      <c r="IJ262" s="8"/>
      <c r="IK262" s="8"/>
      <c r="IL262" s="8"/>
      <c r="IM262" s="8"/>
      <c r="IN262" s="8"/>
      <c r="IO262" s="8"/>
      <c r="IP262" s="8"/>
      <c r="IQ262" s="8"/>
    </row>
    <row r="263" spans="1:251" s="7" customFormat="1" x14ac:dyDescent="0.85">
      <c r="A263" s="8"/>
      <c r="B263" s="8"/>
      <c r="C263" s="98"/>
      <c r="D263" s="8"/>
      <c r="E263" s="8"/>
      <c r="F263" s="99"/>
      <c r="G263" s="8"/>
      <c r="H263" s="8"/>
      <c r="I263" s="8"/>
      <c r="J263" s="100"/>
      <c r="K263" s="8"/>
      <c r="L263" s="9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  <c r="HM263" s="8"/>
      <c r="HN263" s="8"/>
      <c r="HO263" s="8"/>
      <c r="HP263" s="8"/>
      <c r="HQ263" s="8"/>
      <c r="HR263" s="8"/>
      <c r="HS263" s="8"/>
      <c r="HT263" s="8"/>
      <c r="HU263" s="8"/>
      <c r="HV263" s="8"/>
      <c r="HW263" s="8"/>
      <c r="HX263" s="8"/>
      <c r="HY263" s="8"/>
      <c r="HZ263" s="8"/>
      <c r="IA263" s="8"/>
      <c r="IB263" s="8"/>
      <c r="IC263" s="8"/>
      <c r="ID263" s="8"/>
      <c r="IE263" s="8"/>
      <c r="IF263" s="8"/>
      <c r="IG263" s="8"/>
      <c r="IH263" s="8"/>
      <c r="II263" s="8"/>
      <c r="IJ263" s="8"/>
      <c r="IK263" s="8"/>
      <c r="IL263" s="8"/>
      <c r="IM263" s="8"/>
      <c r="IN263" s="8"/>
      <c r="IO263" s="8"/>
      <c r="IP263" s="8"/>
      <c r="IQ263" s="8"/>
    </row>
    <row r="264" spans="1:251" s="7" customFormat="1" x14ac:dyDescent="0.85">
      <c r="A264" s="8"/>
      <c r="B264" s="8"/>
      <c r="C264" s="98"/>
      <c r="D264" s="8"/>
      <c r="E264" s="8"/>
      <c r="F264" s="99"/>
      <c r="G264" s="8"/>
      <c r="H264" s="8"/>
      <c r="I264" s="8"/>
      <c r="J264" s="100"/>
      <c r="K264" s="8"/>
      <c r="L264" s="9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8"/>
      <c r="HO264" s="8"/>
      <c r="HP264" s="8"/>
      <c r="HQ264" s="8"/>
      <c r="HR264" s="8"/>
      <c r="HS264" s="8"/>
      <c r="HT264" s="8"/>
      <c r="HU264" s="8"/>
      <c r="HV264" s="8"/>
      <c r="HW264" s="8"/>
      <c r="HX264" s="8"/>
      <c r="HY264" s="8"/>
      <c r="HZ264" s="8"/>
      <c r="IA264" s="8"/>
      <c r="IB264" s="8"/>
      <c r="IC264" s="8"/>
      <c r="ID264" s="8"/>
      <c r="IE264" s="8"/>
      <c r="IF264" s="8"/>
      <c r="IG264" s="8"/>
      <c r="IH264" s="8"/>
      <c r="II264" s="8"/>
      <c r="IJ264" s="8"/>
      <c r="IK264" s="8"/>
      <c r="IL264" s="8"/>
      <c r="IM264" s="8"/>
      <c r="IN264" s="8"/>
      <c r="IO264" s="8"/>
      <c r="IP264" s="8"/>
      <c r="IQ264" s="8"/>
    </row>
    <row r="265" spans="1:251" s="7" customFormat="1" x14ac:dyDescent="0.85">
      <c r="A265" s="8"/>
      <c r="B265" s="8"/>
      <c r="C265" s="98"/>
      <c r="D265" s="8"/>
      <c r="E265" s="8"/>
      <c r="F265" s="99"/>
      <c r="G265" s="8"/>
      <c r="H265" s="8"/>
      <c r="I265" s="8"/>
      <c r="J265" s="100"/>
      <c r="K265" s="8"/>
      <c r="L265" s="9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8"/>
      <c r="HO265" s="8"/>
      <c r="HP265" s="8"/>
      <c r="HQ265" s="8"/>
      <c r="HR265" s="8"/>
      <c r="HS265" s="8"/>
      <c r="HT265" s="8"/>
      <c r="HU265" s="8"/>
      <c r="HV265" s="8"/>
      <c r="HW265" s="8"/>
      <c r="HX265" s="8"/>
      <c r="HY265" s="8"/>
      <c r="HZ265" s="8"/>
      <c r="IA265" s="8"/>
      <c r="IB265" s="8"/>
      <c r="IC265" s="8"/>
      <c r="ID265" s="8"/>
      <c r="IE265" s="8"/>
      <c r="IF265" s="8"/>
      <c r="IG265" s="8"/>
      <c r="IH265" s="8"/>
      <c r="II265" s="8"/>
      <c r="IJ265" s="8"/>
      <c r="IK265" s="8"/>
      <c r="IL265" s="8"/>
      <c r="IM265" s="8"/>
      <c r="IN265" s="8"/>
      <c r="IO265" s="8"/>
      <c r="IP265" s="8"/>
      <c r="IQ265" s="8"/>
    </row>
    <row r="266" spans="1:251" s="7" customFormat="1" x14ac:dyDescent="0.85">
      <c r="A266" s="8"/>
      <c r="B266" s="8"/>
      <c r="C266" s="98"/>
      <c r="D266" s="8"/>
      <c r="E266" s="8"/>
      <c r="F266" s="99"/>
      <c r="G266" s="8"/>
      <c r="H266" s="8"/>
      <c r="I266" s="8"/>
      <c r="J266" s="100"/>
      <c r="K266" s="8"/>
      <c r="L266" s="9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  <c r="HM266" s="8"/>
      <c r="HN266" s="8"/>
      <c r="HO266" s="8"/>
      <c r="HP266" s="8"/>
      <c r="HQ266" s="8"/>
      <c r="HR266" s="8"/>
      <c r="HS266" s="8"/>
      <c r="HT266" s="8"/>
      <c r="HU266" s="8"/>
      <c r="HV266" s="8"/>
      <c r="HW266" s="8"/>
      <c r="HX266" s="8"/>
      <c r="HY266" s="8"/>
      <c r="HZ266" s="8"/>
      <c r="IA266" s="8"/>
      <c r="IB266" s="8"/>
      <c r="IC266" s="8"/>
      <c r="ID266" s="8"/>
      <c r="IE266" s="8"/>
      <c r="IF266" s="8"/>
      <c r="IG266" s="8"/>
      <c r="IH266" s="8"/>
      <c r="II266" s="8"/>
      <c r="IJ266" s="8"/>
      <c r="IK266" s="8"/>
      <c r="IL266" s="8"/>
      <c r="IM266" s="8"/>
      <c r="IN266" s="8"/>
      <c r="IO266" s="8"/>
      <c r="IP266" s="8"/>
      <c r="IQ266" s="8"/>
    </row>
    <row r="267" spans="1:251" s="7" customFormat="1" x14ac:dyDescent="0.85">
      <c r="A267" s="8"/>
      <c r="B267" s="8"/>
      <c r="C267" s="98"/>
      <c r="D267" s="8"/>
      <c r="E267" s="8"/>
      <c r="F267" s="99"/>
      <c r="G267" s="8"/>
      <c r="H267" s="8"/>
      <c r="I267" s="8"/>
      <c r="J267" s="100"/>
      <c r="K267" s="8"/>
      <c r="L267" s="9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  <c r="HO267" s="8"/>
      <c r="HP267" s="8"/>
      <c r="HQ267" s="8"/>
      <c r="HR267" s="8"/>
      <c r="HS267" s="8"/>
      <c r="HT267" s="8"/>
      <c r="HU267" s="8"/>
      <c r="HV267" s="8"/>
      <c r="HW267" s="8"/>
      <c r="HX267" s="8"/>
      <c r="HY267" s="8"/>
      <c r="HZ267" s="8"/>
      <c r="IA267" s="8"/>
      <c r="IB267" s="8"/>
      <c r="IC267" s="8"/>
      <c r="ID267" s="8"/>
      <c r="IE267" s="8"/>
      <c r="IF267" s="8"/>
      <c r="IG267" s="8"/>
      <c r="IH267" s="8"/>
      <c r="II267" s="8"/>
      <c r="IJ267" s="8"/>
      <c r="IK267" s="8"/>
      <c r="IL267" s="8"/>
      <c r="IM267" s="8"/>
      <c r="IN267" s="8"/>
      <c r="IO267" s="8"/>
      <c r="IP267" s="8"/>
      <c r="IQ267" s="8"/>
    </row>
    <row r="268" spans="1:251" s="7" customFormat="1" x14ac:dyDescent="0.85">
      <c r="A268" s="8"/>
      <c r="B268" s="8"/>
      <c r="C268" s="98"/>
      <c r="D268" s="8"/>
      <c r="E268" s="8"/>
      <c r="F268" s="99"/>
      <c r="G268" s="8"/>
      <c r="H268" s="8"/>
      <c r="I268" s="8"/>
      <c r="J268" s="100"/>
      <c r="K268" s="8"/>
      <c r="L268" s="9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FU268" s="8"/>
      <c r="FV268" s="8"/>
      <c r="FW268" s="8"/>
      <c r="FX268" s="8"/>
      <c r="FY268" s="8"/>
      <c r="FZ268" s="8"/>
      <c r="GA268" s="8"/>
      <c r="GB268" s="8"/>
      <c r="GC268" s="8"/>
      <c r="GD268" s="8"/>
      <c r="GE268" s="8"/>
      <c r="GF268" s="8"/>
      <c r="GG268" s="8"/>
      <c r="GH268" s="8"/>
      <c r="GI268" s="8"/>
      <c r="GJ268" s="8"/>
      <c r="GK268" s="8"/>
      <c r="GL268" s="8"/>
      <c r="GM268" s="8"/>
      <c r="GN268" s="8"/>
      <c r="GO268" s="8"/>
      <c r="GP268" s="8"/>
      <c r="GQ268" s="8"/>
      <c r="GR268" s="8"/>
      <c r="GS268" s="8"/>
      <c r="GT268" s="8"/>
      <c r="GU268" s="8"/>
      <c r="GV268" s="8"/>
      <c r="GW268" s="8"/>
      <c r="GX268" s="8"/>
      <c r="GY268" s="8"/>
      <c r="GZ268" s="8"/>
      <c r="HA268" s="8"/>
      <c r="HB268" s="8"/>
      <c r="HC268" s="8"/>
      <c r="HD268" s="8"/>
      <c r="HE268" s="8"/>
      <c r="HF268" s="8"/>
      <c r="HG268" s="8"/>
      <c r="HH268" s="8"/>
      <c r="HI268" s="8"/>
      <c r="HJ268" s="8"/>
      <c r="HK268" s="8"/>
      <c r="HL268" s="8"/>
      <c r="HM268" s="8"/>
      <c r="HN268" s="8"/>
      <c r="HO268" s="8"/>
      <c r="HP268" s="8"/>
      <c r="HQ268" s="8"/>
      <c r="HR268" s="8"/>
      <c r="HS268" s="8"/>
      <c r="HT268" s="8"/>
      <c r="HU268" s="8"/>
      <c r="HV268" s="8"/>
      <c r="HW268" s="8"/>
      <c r="HX268" s="8"/>
      <c r="HY268" s="8"/>
      <c r="HZ268" s="8"/>
      <c r="IA268" s="8"/>
      <c r="IB268" s="8"/>
      <c r="IC268" s="8"/>
      <c r="ID268" s="8"/>
      <c r="IE268" s="8"/>
      <c r="IF268" s="8"/>
      <c r="IG268" s="8"/>
      <c r="IH268" s="8"/>
      <c r="II268" s="8"/>
      <c r="IJ268" s="8"/>
      <c r="IK268" s="8"/>
      <c r="IL268" s="8"/>
      <c r="IM268" s="8"/>
      <c r="IN268" s="8"/>
      <c r="IO268" s="8"/>
      <c r="IP268" s="8"/>
      <c r="IQ268" s="8"/>
    </row>
    <row r="269" spans="1:251" s="7" customFormat="1" x14ac:dyDescent="0.85">
      <c r="A269" s="8"/>
      <c r="B269" s="8"/>
      <c r="C269" s="98"/>
      <c r="D269" s="8"/>
      <c r="E269" s="8"/>
      <c r="F269" s="99"/>
      <c r="G269" s="8"/>
      <c r="H269" s="8"/>
      <c r="I269" s="8"/>
      <c r="J269" s="100"/>
      <c r="K269" s="8"/>
      <c r="L269" s="9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  <c r="HI269" s="8"/>
      <c r="HJ269" s="8"/>
      <c r="HK269" s="8"/>
      <c r="HL269" s="8"/>
      <c r="HM269" s="8"/>
      <c r="HN269" s="8"/>
      <c r="HO269" s="8"/>
      <c r="HP269" s="8"/>
      <c r="HQ269" s="8"/>
      <c r="HR269" s="8"/>
      <c r="HS269" s="8"/>
      <c r="HT269" s="8"/>
      <c r="HU269" s="8"/>
      <c r="HV269" s="8"/>
      <c r="HW269" s="8"/>
      <c r="HX269" s="8"/>
      <c r="HY269" s="8"/>
      <c r="HZ269" s="8"/>
      <c r="IA269" s="8"/>
      <c r="IB269" s="8"/>
      <c r="IC269" s="8"/>
      <c r="ID269" s="8"/>
      <c r="IE269" s="8"/>
      <c r="IF269" s="8"/>
      <c r="IG269" s="8"/>
      <c r="IH269" s="8"/>
      <c r="II269" s="8"/>
      <c r="IJ269" s="8"/>
      <c r="IK269" s="8"/>
      <c r="IL269" s="8"/>
      <c r="IM269" s="8"/>
      <c r="IN269" s="8"/>
      <c r="IO269" s="8"/>
      <c r="IP269" s="8"/>
      <c r="IQ269" s="8"/>
    </row>
    <row r="270" spans="1:251" s="7" customFormat="1" x14ac:dyDescent="0.85">
      <c r="A270" s="8"/>
      <c r="B270" s="8"/>
      <c r="C270" s="98"/>
      <c r="D270" s="8"/>
      <c r="E270" s="8"/>
      <c r="F270" s="99"/>
      <c r="G270" s="8"/>
      <c r="H270" s="8"/>
      <c r="I270" s="8"/>
      <c r="J270" s="100"/>
      <c r="K270" s="8"/>
      <c r="L270" s="9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FU270" s="8"/>
      <c r="FV270" s="8"/>
      <c r="FW270" s="8"/>
      <c r="FX270" s="8"/>
      <c r="FY270" s="8"/>
      <c r="FZ270" s="8"/>
      <c r="GA270" s="8"/>
      <c r="GB270" s="8"/>
      <c r="GC270" s="8"/>
      <c r="GD270" s="8"/>
      <c r="GE270" s="8"/>
      <c r="GF270" s="8"/>
      <c r="GG270" s="8"/>
      <c r="GH270" s="8"/>
      <c r="GI270" s="8"/>
      <c r="GJ270" s="8"/>
      <c r="GK270" s="8"/>
      <c r="GL270" s="8"/>
      <c r="GM270" s="8"/>
      <c r="GN270" s="8"/>
      <c r="GO270" s="8"/>
      <c r="GP270" s="8"/>
      <c r="GQ270" s="8"/>
      <c r="GR270" s="8"/>
      <c r="GS270" s="8"/>
      <c r="GT270" s="8"/>
      <c r="GU270" s="8"/>
      <c r="GV270" s="8"/>
      <c r="GW270" s="8"/>
      <c r="GX270" s="8"/>
      <c r="GY270" s="8"/>
      <c r="GZ270" s="8"/>
      <c r="HA270" s="8"/>
      <c r="HB270" s="8"/>
      <c r="HC270" s="8"/>
      <c r="HD270" s="8"/>
      <c r="HE270" s="8"/>
      <c r="HF270" s="8"/>
      <c r="HG270" s="8"/>
      <c r="HH270" s="8"/>
      <c r="HI270" s="8"/>
      <c r="HJ270" s="8"/>
      <c r="HK270" s="8"/>
      <c r="HL270" s="8"/>
      <c r="HM270" s="8"/>
      <c r="HN270" s="8"/>
      <c r="HO270" s="8"/>
      <c r="HP270" s="8"/>
      <c r="HQ270" s="8"/>
      <c r="HR270" s="8"/>
      <c r="HS270" s="8"/>
      <c r="HT270" s="8"/>
      <c r="HU270" s="8"/>
      <c r="HV270" s="8"/>
      <c r="HW270" s="8"/>
      <c r="HX270" s="8"/>
      <c r="HY270" s="8"/>
      <c r="HZ270" s="8"/>
      <c r="IA270" s="8"/>
      <c r="IB270" s="8"/>
      <c r="IC270" s="8"/>
      <c r="ID270" s="8"/>
      <c r="IE270" s="8"/>
      <c r="IF270" s="8"/>
      <c r="IG270" s="8"/>
      <c r="IH270" s="8"/>
      <c r="II270" s="8"/>
      <c r="IJ270" s="8"/>
      <c r="IK270" s="8"/>
      <c r="IL270" s="8"/>
      <c r="IM270" s="8"/>
      <c r="IN270" s="8"/>
      <c r="IO270" s="8"/>
      <c r="IP270" s="8"/>
      <c r="IQ270" s="8"/>
    </row>
    <row r="271" spans="1:251" s="7" customFormat="1" x14ac:dyDescent="0.85">
      <c r="A271" s="8"/>
      <c r="B271" s="8"/>
      <c r="C271" s="98"/>
      <c r="D271" s="8"/>
      <c r="E271" s="8"/>
      <c r="F271" s="99"/>
      <c r="G271" s="8"/>
      <c r="H271" s="8"/>
      <c r="I271" s="8"/>
      <c r="J271" s="100"/>
      <c r="K271" s="8"/>
      <c r="L271" s="9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  <c r="HL271" s="8"/>
      <c r="HM271" s="8"/>
      <c r="HN271" s="8"/>
      <c r="HO271" s="8"/>
      <c r="HP271" s="8"/>
      <c r="HQ271" s="8"/>
      <c r="HR271" s="8"/>
      <c r="HS271" s="8"/>
      <c r="HT271" s="8"/>
      <c r="HU271" s="8"/>
      <c r="HV271" s="8"/>
      <c r="HW271" s="8"/>
      <c r="HX271" s="8"/>
      <c r="HY271" s="8"/>
      <c r="HZ271" s="8"/>
      <c r="IA271" s="8"/>
      <c r="IB271" s="8"/>
      <c r="IC271" s="8"/>
      <c r="ID271" s="8"/>
      <c r="IE271" s="8"/>
      <c r="IF271" s="8"/>
      <c r="IG271" s="8"/>
      <c r="IH271" s="8"/>
      <c r="II271" s="8"/>
      <c r="IJ271" s="8"/>
      <c r="IK271" s="8"/>
      <c r="IL271" s="8"/>
      <c r="IM271" s="8"/>
      <c r="IN271" s="8"/>
      <c r="IO271" s="8"/>
      <c r="IP271" s="8"/>
      <c r="IQ271" s="8"/>
    </row>
    <row r="272" spans="1:251" s="7" customFormat="1" x14ac:dyDescent="0.85">
      <c r="A272" s="8"/>
      <c r="B272" s="8"/>
      <c r="C272" s="98"/>
      <c r="D272" s="8"/>
      <c r="E272" s="8"/>
      <c r="F272" s="99"/>
      <c r="G272" s="8"/>
      <c r="H272" s="8"/>
      <c r="I272" s="8"/>
      <c r="J272" s="100"/>
      <c r="K272" s="8"/>
      <c r="L272" s="9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  <c r="HL272" s="8"/>
      <c r="HM272" s="8"/>
      <c r="HN272" s="8"/>
      <c r="HO272" s="8"/>
      <c r="HP272" s="8"/>
      <c r="HQ272" s="8"/>
      <c r="HR272" s="8"/>
      <c r="HS272" s="8"/>
      <c r="HT272" s="8"/>
      <c r="HU272" s="8"/>
      <c r="HV272" s="8"/>
      <c r="HW272" s="8"/>
      <c r="HX272" s="8"/>
      <c r="HY272" s="8"/>
      <c r="HZ272" s="8"/>
      <c r="IA272" s="8"/>
      <c r="IB272" s="8"/>
      <c r="IC272" s="8"/>
      <c r="ID272" s="8"/>
      <c r="IE272" s="8"/>
      <c r="IF272" s="8"/>
      <c r="IG272" s="8"/>
      <c r="IH272" s="8"/>
      <c r="II272" s="8"/>
      <c r="IJ272" s="8"/>
      <c r="IK272" s="8"/>
      <c r="IL272" s="8"/>
      <c r="IM272" s="8"/>
      <c r="IN272" s="8"/>
      <c r="IO272" s="8"/>
      <c r="IP272" s="8"/>
      <c r="IQ272" s="8"/>
    </row>
    <row r="273" spans="1:251" s="7" customFormat="1" x14ac:dyDescent="0.85">
      <c r="A273" s="8"/>
      <c r="B273" s="8"/>
      <c r="C273" s="98"/>
      <c r="D273" s="8"/>
      <c r="E273" s="8"/>
      <c r="F273" s="99"/>
      <c r="G273" s="8"/>
      <c r="H273" s="8"/>
      <c r="I273" s="8"/>
      <c r="J273" s="100"/>
      <c r="K273" s="8"/>
      <c r="L273" s="9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  <c r="HG273" s="8"/>
      <c r="HH273" s="8"/>
      <c r="HI273" s="8"/>
      <c r="HJ273" s="8"/>
      <c r="HK273" s="8"/>
      <c r="HL273" s="8"/>
      <c r="HM273" s="8"/>
      <c r="HN273" s="8"/>
      <c r="HO273" s="8"/>
      <c r="HP273" s="8"/>
      <c r="HQ273" s="8"/>
      <c r="HR273" s="8"/>
      <c r="HS273" s="8"/>
      <c r="HT273" s="8"/>
      <c r="HU273" s="8"/>
      <c r="HV273" s="8"/>
      <c r="HW273" s="8"/>
      <c r="HX273" s="8"/>
      <c r="HY273" s="8"/>
      <c r="HZ273" s="8"/>
      <c r="IA273" s="8"/>
      <c r="IB273" s="8"/>
      <c r="IC273" s="8"/>
      <c r="ID273" s="8"/>
      <c r="IE273" s="8"/>
      <c r="IF273" s="8"/>
      <c r="IG273" s="8"/>
      <c r="IH273" s="8"/>
      <c r="II273" s="8"/>
      <c r="IJ273" s="8"/>
      <c r="IK273" s="8"/>
      <c r="IL273" s="8"/>
      <c r="IM273" s="8"/>
      <c r="IN273" s="8"/>
      <c r="IO273" s="8"/>
      <c r="IP273" s="8"/>
      <c r="IQ273" s="8"/>
    </row>
    <row r="274" spans="1:251" s="7" customFormat="1" x14ac:dyDescent="0.85">
      <c r="A274" s="8"/>
      <c r="B274" s="8"/>
      <c r="C274" s="98"/>
      <c r="D274" s="8"/>
      <c r="E274" s="8"/>
      <c r="F274" s="99"/>
      <c r="G274" s="8"/>
      <c r="H274" s="8"/>
      <c r="I274" s="8"/>
      <c r="J274" s="100"/>
      <c r="K274" s="8"/>
      <c r="L274" s="9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8"/>
      <c r="HD274" s="8"/>
      <c r="HE274" s="8"/>
      <c r="HF274" s="8"/>
      <c r="HG274" s="8"/>
      <c r="HH274" s="8"/>
      <c r="HI274" s="8"/>
      <c r="HJ274" s="8"/>
      <c r="HK274" s="8"/>
      <c r="HL274" s="8"/>
      <c r="HM274" s="8"/>
      <c r="HN274" s="8"/>
      <c r="HO274" s="8"/>
      <c r="HP274" s="8"/>
      <c r="HQ274" s="8"/>
      <c r="HR274" s="8"/>
      <c r="HS274" s="8"/>
      <c r="HT274" s="8"/>
      <c r="HU274" s="8"/>
      <c r="HV274" s="8"/>
      <c r="HW274" s="8"/>
      <c r="HX274" s="8"/>
      <c r="HY274" s="8"/>
      <c r="HZ274" s="8"/>
      <c r="IA274" s="8"/>
      <c r="IB274" s="8"/>
      <c r="IC274" s="8"/>
      <c r="ID274" s="8"/>
      <c r="IE274" s="8"/>
      <c r="IF274" s="8"/>
      <c r="IG274" s="8"/>
      <c r="IH274" s="8"/>
      <c r="II274" s="8"/>
      <c r="IJ274" s="8"/>
      <c r="IK274" s="8"/>
      <c r="IL274" s="8"/>
      <c r="IM274" s="8"/>
      <c r="IN274" s="8"/>
      <c r="IO274" s="8"/>
      <c r="IP274" s="8"/>
      <c r="IQ274" s="8"/>
    </row>
    <row r="275" spans="1:251" s="7" customFormat="1" x14ac:dyDescent="0.85">
      <c r="A275" s="8"/>
      <c r="B275" s="8"/>
      <c r="C275" s="98"/>
      <c r="D275" s="8"/>
      <c r="E275" s="8"/>
      <c r="F275" s="99"/>
      <c r="G275" s="8"/>
      <c r="H275" s="8"/>
      <c r="I275" s="8"/>
      <c r="J275" s="100"/>
      <c r="K275" s="8"/>
      <c r="L275" s="9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  <c r="HG275" s="8"/>
      <c r="HH275" s="8"/>
      <c r="HI275" s="8"/>
      <c r="HJ275" s="8"/>
      <c r="HK275" s="8"/>
      <c r="HL275" s="8"/>
      <c r="HM275" s="8"/>
      <c r="HN275" s="8"/>
      <c r="HO275" s="8"/>
      <c r="HP275" s="8"/>
      <c r="HQ275" s="8"/>
      <c r="HR275" s="8"/>
      <c r="HS275" s="8"/>
      <c r="HT275" s="8"/>
      <c r="HU275" s="8"/>
      <c r="HV275" s="8"/>
      <c r="HW275" s="8"/>
      <c r="HX275" s="8"/>
      <c r="HY275" s="8"/>
      <c r="HZ275" s="8"/>
      <c r="IA275" s="8"/>
      <c r="IB275" s="8"/>
      <c r="IC275" s="8"/>
      <c r="ID275" s="8"/>
      <c r="IE275" s="8"/>
      <c r="IF275" s="8"/>
      <c r="IG275" s="8"/>
      <c r="IH275" s="8"/>
      <c r="II275" s="8"/>
      <c r="IJ275" s="8"/>
      <c r="IK275" s="8"/>
      <c r="IL275" s="8"/>
      <c r="IM275" s="8"/>
      <c r="IN275" s="8"/>
      <c r="IO275" s="8"/>
      <c r="IP275" s="8"/>
      <c r="IQ275" s="8"/>
    </row>
    <row r="276" spans="1:251" s="7" customFormat="1" x14ac:dyDescent="0.85">
      <c r="A276" s="8"/>
      <c r="B276" s="8"/>
      <c r="C276" s="98"/>
      <c r="D276" s="8"/>
      <c r="E276" s="8"/>
      <c r="F276" s="99"/>
      <c r="G276" s="8"/>
      <c r="H276" s="8"/>
      <c r="I276" s="8"/>
      <c r="J276" s="100"/>
      <c r="K276" s="8"/>
      <c r="L276" s="9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8"/>
      <c r="HD276" s="8"/>
      <c r="HE276" s="8"/>
      <c r="HF276" s="8"/>
      <c r="HG276" s="8"/>
      <c r="HH276" s="8"/>
      <c r="HI276" s="8"/>
      <c r="HJ276" s="8"/>
      <c r="HK276" s="8"/>
      <c r="HL276" s="8"/>
      <c r="HM276" s="8"/>
      <c r="HN276" s="8"/>
      <c r="HO276" s="8"/>
      <c r="HP276" s="8"/>
      <c r="HQ276" s="8"/>
      <c r="HR276" s="8"/>
      <c r="HS276" s="8"/>
      <c r="HT276" s="8"/>
      <c r="HU276" s="8"/>
      <c r="HV276" s="8"/>
      <c r="HW276" s="8"/>
      <c r="HX276" s="8"/>
      <c r="HY276" s="8"/>
      <c r="HZ276" s="8"/>
      <c r="IA276" s="8"/>
      <c r="IB276" s="8"/>
      <c r="IC276" s="8"/>
      <c r="ID276" s="8"/>
      <c r="IE276" s="8"/>
      <c r="IF276" s="8"/>
      <c r="IG276" s="8"/>
      <c r="IH276" s="8"/>
      <c r="II276" s="8"/>
      <c r="IJ276" s="8"/>
      <c r="IK276" s="8"/>
      <c r="IL276" s="8"/>
      <c r="IM276" s="8"/>
      <c r="IN276" s="8"/>
      <c r="IO276" s="8"/>
      <c r="IP276" s="8"/>
      <c r="IQ276" s="8"/>
    </row>
    <row r="277" spans="1:251" s="7" customFormat="1" x14ac:dyDescent="0.85">
      <c r="A277" s="8"/>
      <c r="B277" s="8"/>
      <c r="C277" s="98"/>
      <c r="D277" s="8"/>
      <c r="E277" s="8"/>
      <c r="F277" s="99"/>
      <c r="G277" s="8"/>
      <c r="H277" s="8"/>
      <c r="I277" s="8"/>
      <c r="J277" s="100"/>
      <c r="K277" s="8"/>
      <c r="L277" s="9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  <c r="HN277" s="8"/>
      <c r="HO277" s="8"/>
      <c r="HP277" s="8"/>
      <c r="HQ277" s="8"/>
      <c r="HR277" s="8"/>
      <c r="HS277" s="8"/>
      <c r="HT277" s="8"/>
      <c r="HU277" s="8"/>
      <c r="HV277" s="8"/>
      <c r="HW277" s="8"/>
      <c r="HX277" s="8"/>
      <c r="HY277" s="8"/>
      <c r="HZ277" s="8"/>
      <c r="IA277" s="8"/>
      <c r="IB277" s="8"/>
      <c r="IC277" s="8"/>
      <c r="ID277" s="8"/>
      <c r="IE277" s="8"/>
      <c r="IF277" s="8"/>
      <c r="IG277" s="8"/>
      <c r="IH277" s="8"/>
      <c r="II277" s="8"/>
      <c r="IJ277" s="8"/>
      <c r="IK277" s="8"/>
      <c r="IL277" s="8"/>
      <c r="IM277" s="8"/>
      <c r="IN277" s="8"/>
      <c r="IO277" s="8"/>
      <c r="IP277" s="8"/>
      <c r="IQ277" s="8"/>
    </row>
    <row r="278" spans="1:251" s="7" customFormat="1" x14ac:dyDescent="0.85">
      <c r="A278" s="8"/>
      <c r="B278" s="8"/>
      <c r="C278" s="98"/>
      <c r="D278" s="8"/>
      <c r="E278" s="8"/>
      <c r="F278" s="99"/>
      <c r="G278" s="8"/>
      <c r="H278" s="8"/>
      <c r="I278" s="8"/>
      <c r="J278" s="100"/>
      <c r="K278" s="8"/>
      <c r="L278" s="9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  <c r="HL278" s="8"/>
      <c r="HM278" s="8"/>
      <c r="HN278" s="8"/>
      <c r="HO278" s="8"/>
      <c r="HP278" s="8"/>
      <c r="HQ278" s="8"/>
      <c r="HR278" s="8"/>
      <c r="HS278" s="8"/>
      <c r="HT278" s="8"/>
      <c r="HU278" s="8"/>
      <c r="HV278" s="8"/>
      <c r="HW278" s="8"/>
      <c r="HX278" s="8"/>
      <c r="HY278" s="8"/>
      <c r="HZ278" s="8"/>
      <c r="IA278" s="8"/>
      <c r="IB278" s="8"/>
      <c r="IC278" s="8"/>
      <c r="ID278" s="8"/>
      <c r="IE278" s="8"/>
      <c r="IF278" s="8"/>
      <c r="IG278" s="8"/>
      <c r="IH278" s="8"/>
      <c r="II278" s="8"/>
      <c r="IJ278" s="8"/>
      <c r="IK278" s="8"/>
      <c r="IL278" s="8"/>
      <c r="IM278" s="8"/>
      <c r="IN278" s="8"/>
      <c r="IO278" s="8"/>
      <c r="IP278" s="8"/>
      <c r="IQ278" s="8"/>
    </row>
    <row r="279" spans="1:251" s="7" customFormat="1" x14ac:dyDescent="0.85">
      <c r="A279" s="8"/>
      <c r="B279" s="8"/>
      <c r="C279" s="98"/>
      <c r="D279" s="8"/>
      <c r="E279" s="8"/>
      <c r="F279" s="99"/>
      <c r="G279" s="8"/>
      <c r="H279" s="8"/>
      <c r="I279" s="8"/>
      <c r="J279" s="100"/>
      <c r="K279" s="8"/>
      <c r="L279" s="9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  <c r="HJ279" s="8"/>
      <c r="HK279" s="8"/>
      <c r="HL279" s="8"/>
      <c r="HM279" s="8"/>
      <c r="HN279" s="8"/>
      <c r="HO279" s="8"/>
      <c r="HP279" s="8"/>
      <c r="HQ279" s="8"/>
      <c r="HR279" s="8"/>
      <c r="HS279" s="8"/>
      <c r="HT279" s="8"/>
      <c r="HU279" s="8"/>
      <c r="HV279" s="8"/>
      <c r="HW279" s="8"/>
      <c r="HX279" s="8"/>
      <c r="HY279" s="8"/>
      <c r="HZ279" s="8"/>
      <c r="IA279" s="8"/>
      <c r="IB279" s="8"/>
      <c r="IC279" s="8"/>
      <c r="ID279" s="8"/>
      <c r="IE279" s="8"/>
      <c r="IF279" s="8"/>
      <c r="IG279" s="8"/>
      <c r="IH279" s="8"/>
      <c r="II279" s="8"/>
      <c r="IJ279" s="8"/>
      <c r="IK279" s="8"/>
      <c r="IL279" s="8"/>
      <c r="IM279" s="8"/>
      <c r="IN279" s="8"/>
      <c r="IO279" s="8"/>
      <c r="IP279" s="8"/>
      <c r="IQ279" s="8"/>
    </row>
    <row r="280" spans="1:251" s="7" customFormat="1" x14ac:dyDescent="0.85">
      <c r="A280" s="8"/>
      <c r="B280" s="8"/>
      <c r="C280" s="98"/>
      <c r="D280" s="8"/>
      <c r="E280" s="8"/>
      <c r="F280" s="99"/>
      <c r="G280" s="8"/>
      <c r="H280" s="8"/>
      <c r="I280" s="8"/>
      <c r="J280" s="100"/>
      <c r="K280" s="8"/>
      <c r="L280" s="9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  <c r="HL280" s="8"/>
      <c r="HM280" s="8"/>
      <c r="HN280" s="8"/>
      <c r="HO280" s="8"/>
      <c r="HP280" s="8"/>
      <c r="HQ280" s="8"/>
      <c r="HR280" s="8"/>
      <c r="HS280" s="8"/>
      <c r="HT280" s="8"/>
      <c r="HU280" s="8"/>
      <c r="HV280" s="8"/>
      <c r="HW280" s="8"/>
      <c r="HX280" s="8"/>
      <c r="HY280" s="8"/>
      <c r="HZ280" s="8"/>
      <c r="IA280" s="8"/>
      <c r="IB280" s="8"/>
      <c r="IC280" s="8"/>
      <c r="ID280" s="8"/>
      <c r="IE280" s="8"/>
      <c r="IF280" s="8"/>
      <c r="IG280" s="8"/>
      <c r="IH280" s="8"/>
      <c r="II280" s="8"/>
      <c r="IJ280" s="8"/>
      <c r="IK280" s="8"/>
      <c r="IL280" s="8"/>
      <c r="IM280" s="8"/>
      <c r="IN280" s="8"/>
      <c r="IO280" s="8"/>
      <c r="IP280" s="8"/>
      <c r="IQ280" s="8"/>
    </row>
    <row r="281" spans="1:251" s="7" customFormat="1" x14ac:dyDescent="0.85">
      <c r="A281" s="8"/>
      <c r="B281" s="8"/>
      <c r="C281" s="98"/>
      <c r="D281" s="8"/>
      <c r="E281" s="8"/>
      <c r="F281" s="99"/>
      <c r="G281" s="8"/>
      <c r="H281" s="8"/>
      <c r="I281" s="8"/>
      <c r="J281" s="100"/>
      <c r="K281" s="8"/>
      <c r="L281" s="9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  <c r="HK281" s="8"/>
      <c r="HL281" s="8"/>
      <c r="HM281" s="8"/>
      <c r="HN281" s="8"/>
      <c r="HO281" s="8"/>
      <c r="HP281" s="8"/>
      <c r="HQ281" s="8"/>
      <c r="HR281" s="8"/>
      <c r="HS281" s="8"/>
      <c r="HT281" s="8"/>
      <c r="HU281" s="8"/>
      <c r="HV281" s="8"/>
      <c r="HW281" s="8"/>
      <c r="HX281" s="8"/>
      <c r="HY281" s="8"/>
      <c r="HZ281" s="8"/>
      <c r="IA281" s="8"/>
      <c r="IB281" s="8"/>
      <c r="IC281" s="8"/>
      <c r="ID281" s="8"/>
      <c r="IE281" s="8"/>
      <c r="IF281" s="8"/>
      <c r="IG281" s="8"/>
      <c r="IH281" s="8"/>
      <c r="II281" s="8"/>
      <c r="IJ281" s="8"/>
      <c r="IK281" s="8"/>
      <c r="IL281" s="8"/>
      <c r="IM281" s="8"/>
      <c r="IN281" s="8"/>
      <c r="IO281" s="8"/>
      <c r="IP281" s="8"/>
      <c r="IQ281" s="8"/>
    </row>
    <row r="282" spans="1:251" s="7" customFormat="1" x14ac:dyDescent="0.85">
      <c r="A282" s="8"/>
      <c r="B282" s="8"/>
      <c r="C282" s="98"/>
      <c r="D282" s="8"/>
      <c r="E282" s="8"/>
      <c r="F282" s="99"/>
      <c r="G282" s="8"/>
      <c r="H282" s="8"/>
      <c r="I282" s="8"/>
      <c r="J282" s="100"/>
      <c r="K282" s="8"/>
      <c r="L282" s="9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  <c r="HD282" s="8"/>
      <c r="HE282" s="8"/>
      <c r="HF282" s="8"/>
      <c r="HG282" s="8"/>
      <c r="HH282" s="8"/>
      <c r="HI282" s="8"/>
      <c r="HJ282" s="8"/>
      <c r="HK282" s="8"/>
      <c r="HL282" s="8"/>
      <c r="HM282" s="8"/>
      <c r="HN282" s="8"/>
      <c r="HO282" s="8"/>
      <c r="HP282" s="8"/>
      <c r="HQ282" s="8"/>
      <c r="HR282" s="8"/>
      <c r="HS282" s="8"/>
      <c r="HT282" s="8"/>
      <c r="HU282" s="8"/>
      <c r="HV282" s="8"/>
      <c r="HW282" s="8"/>
      <c r="HX282" s="8"/>
      <c r="HY282" s="8"/>
      <c r="HZ282" s="8"/>
      <c r="IA282" s="8"/>
      <c r="IB282" s="8"/>
      <c r="IC282" s="8"/>
      <c r="ID282" s="8"/>
      <c r="IE282" s="8"/>
      <c r="IF282" s="8"/>
      <c r="IG282" s="8"/>
      <c r="IH282" s="8"/>
      <c r="II282" s="8"/>
      <c r="IJ282" s="8"/>
      <c r="IK282" s="8"/>
      <c r="IL282" s="8"/>
      <c r="IM282" s="8"/>
      <c r="IN282" s="8"/>
      <c r="IO282" s="8"/>
      <c r="IP282" s="8"/>
      <c r="IQ282" s="8"/>
    </row>
    <row r="283" spans="1:251" s="7" customFormat="1" x14ac:dyDescent="0.85">
      <c r="A283" s="8"/>
      <c r="B283" s="8"/>
      <c r="C283" s="98"/>
      <c r="D283" s="8"/>
      <c r="E283" s="8"/>
      <c r="F283" s="99"/>
      <c r="G283" s="8"/>
      <c r="H283" s="8"/>
      <c r="I283" s="8"/>
      <c r="J283" s="100"/>
      <c r="K283" s="8"/>
      <c r="L283" s="9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8"/>
      <c r="HE283" s="8"/>
      <c r="HF283" s="8"/>
      <c r="HG283" s="8"/>
      <c r="HH283" s="8"/>
      <c r="HI283" s="8"/>
      <c r="HJ283" s="8"/>
      <c r="HK283" s="8"/>
      <c r="HL283" s="8"/>
      <c r="HM283" s="8"/>
      <c r="HN283" s="8"/>
      <c r="HO283" s="8"/>
      <c r="HP283" s="8"/>
      <c r="HQ283" s="8"/>
      <c r="HR283" s="8"/>
      <c r="HS283" s="8"/>
      <c r="HT283" s="8"/>
      <c r="HU283" s="8"/>
      <c r="HV283" s="8"/>
      <c r="HW283" s="8"/>
      <c r="HX283" s="8"/>
      <c r="HY283" s="8"/>
      <c r="HZ283" s="8"/>
      <c r="IA283" s="8"/>
      <c r="IB283" s="8"/>
      <c r="IC283" s="8"/>
      <c r="ID283" s="8"/>
      <c r="IE283" s="8"/>
      <c r="IF283" s="8"/>
      <c r="IG283" s="8"/>
      <c r="IH283" s="8"/>
      <c r="II283" s="8"/>
      <c r="IJ283" s="8"/>
      <c r="IK283" s="8"/>
      <c r="IL283" s="8"/>
      <c r="IM283" s="8"/>
      <c r="IN283" s="8"/>
      <c r="IO283" s="8"/>
      <c r="IP283" s="8"/>
      <c r="IQ283" s="8"/>
    </row>
    <row r="284" spans="1:251" s="7" customFormat="1" x14ac:dyDescent="0.85">
      <c r="A284" s="8"/>
      <c r="B284" s="8"/>
      <c r="C284" s="98"/>
      <c r="D284" s="8"/>
      <c r="E284" s="8"/>
      <c r="F284" s="99"/>
      <c r="G284" s="8"/>
      <c r="H284" s="8"/>
      <c r="I284" s="8"/>
      <c r="J284" s="100"/>
      <c r="K284" s="8"/>
      <c r="L284" s="9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8"/>
      <c r="HE284" s="8"/>
      <c r="HF284" s="8"/>
      <c r="HG284" s="8"/>
      <c r="HH284" s="8"/>
      <c r="HI284" s="8"/>
      <c r="HJ284" s="8"/>
      <c r="HK284" s="8"/>
      <c r="HL284" s="8"/>
      <c r="HM284" s="8"/>
      <c r="HN284" s="8"/>
      <c r="HO284" s="8"/>
      <c r="HP284" s="8"/>
      <c r="HQ284" s="8"/>
      <c r="HR284" s="8"/>
      <c r="HS284" s="8"/>
      <c r="HT284" s="8"/>
      <c r="HU284" s="8"/>
      <c r="HV284" s="8"/>
      <c r="HW284" s="8"/>
      <c r="HX284" s="8"/>
      <c r="HY284" s="8"/>
      <c r="HZ284" s="8"/>
      <c r="IA284" s="8"/>
      <c r="IB284" s="8"/>
      <c r="IC284" s="8"/>
      <c r="ID284" s="8"/>
      <c r="IE284" s="8"/>
      <c r="IF284" s="8"/>
      <c r="IG284" s="8"/>
      <c r="IH284" s="8"/>
      <c r="II284" s="8"/>
      <c r="IJ284" s="8"/>
      <c r="IK284" s="8"/>
      <c r="IL284" s="8"/>
      <c r="IM284" s="8"/>
      <c r="IN284" s="8"/>
      <c r="IO284" s="8"/>
      <c r="IP284" s="8"/>
      <c r="IQ284" s="8"/>
    </row>
    <row r="285" spans="1:251" s="7" customFormat="1" x14ac:dyDescent="0.85">
      <c r="A285" s="8"/>
      <c r="B285" s="8"/>
      <c r="C285" s="98"/>
      <c r="D285" s="8"/>
      <c r="E285" s="8"/>
      <c r="F285" s="99"/>
      <c r="G285" s="8"/>
      <c r="H285" s="8"/>
      <c r="I285" s="8"/>
      <c r="J285" s="100"/>
      <c r="K285" s="8"/>
      <c r="L285" s="9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  <c r="HL285" s="8"/>
      <c r="HM285" s="8"/>
      <c r="HN285" s="8"/>
      <c r="HO285" s="8"/>
      <c r="HP285" s="8"/>
      <c r="HQ285" s="8"/>
      <c r="HR285" s="8"/>
      <c r="HS285" s="8"/>
      <c r="HT285" s="8"/>
      <c r="HU285" s="8"/>
      <c r="HV285" s="8"/>
      <c r="HW285" s="8"/>
      <c r="HX285" s="8"/>
      <c r="HY285" s="8"/>
      <c r="HZ285" s="8"/>
      <c r="IA285" s="8"/>
      <c r="IB285" s="8"/>
      <c r="IC285" s="8"/>
      <c r="ID285" s="8"/>
      <c r="IE285" s="8"/>
      <c r="IF285" s="8"/>
      <c r="IG285" s="8"/>
      <c r="IH285" s="8"/>
      <c r="II285" s="8"/>
      <c r="IJ285" s="8"/>
      <c r="IK285" s="8"/>
      <c r="IL285" s="8"/>
      <c r="IM285" s="8"/>
      <c r="IN285" s="8"/>
      <c r="IO285" s="8"/>
      <c r="IP285" s="8"/>
      <c r="IQ285" s="8"/>
    </row>
    <row r="286" spans="1:251" s="7" customFormat="1" x14ac:dyDescent="0.85">
      <c r="A286" s="8"/>
      <c r="B286" s="8"/>
      <c r="C286" s="98"/>
      <c r="D286" s="8"/>
      <c r="E286" s="8"/>
      <c r="F286" s="99"/>
      <c r="G286" s="8"/>
      <c r="H286" s="8"/>
      <c r="I286" s="8"/>
      <c r="J286" s="100"/>
      <c r="K286" s="8"/>
      <c r="L286" s="9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  <c r="HM286" s="8"/>
      <c r="HN286" s="8"/>
      <c r="HO286" s="8"/>
      <c r="HP286" s="8"/>
      <c r="HQ286" s="8"/>
      <c r="HR286" s="8"/>
      <c r="HS286" s="8"/>
      <c r="HT286" s="8"/>
      <c r="HU286" s="8"/>
      <c r="HV286" s="8"/>
      <c r="HW286" s="8"/>
      <c r="HX286" s="8"/>
      <c r="HY286" s="8"/>
      <c r="HZ286" s="8"/>
      <c r="IA286" s="8"/>
      <c r="IB286" s="8"/>
      <c r="IC286" s="8"/>
      <c r="ID286" s="8"/>
      <c r="IE286" s="8"/>
      <c r="IF286" s="8"/>
      <c r="IG286" s="8"/>
      <c r="IH286" s="8"/>
      <c r="II286" s="8"/>
      <c r="IJ286" s="8"/>
      <c r="IK286" s="8"/>
      <c r="IL286" s="8"/>
      <c r="IM286" s="8"/>
      <c r="IN286" s="8"/>
      <c r="IO286" s="8"/>
      <c r="IP286" s="8"/>
      <c r="IQ286" s="8"/>
    </row>
    <row r="287" spans="1:251" s="7" customFormat="1" x14ac:dyDescent="0.85">
      <c r="A287" s="8"/>
      <c r="B287" s="8"/>
      <c r="C287" s="98"/>
      <c r="D287" s="8"/>
      <c r="E287" s="8"/>
      <c r="F287" s="99"/>
      <c r="G287" s="8"/>
      <c r="H287" s="8"/>
      <c r="I287" s="8"/>
      <c r="J287" s="100"/>
      <c r="K287" s="8"/>
      <c r="L287" s="9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  <c r="HJ287" s="8"/>
      <c r="HK287" s="8"/>
      <c r="HL287" s="8"/>
      <c r="HM287" s="8"/>
      <c r="HN287" s="8"/>
      <c r="HO287" s="8"/>
      <c r="HP287" s="8"/>
      <c r="HQ287" s="8"/>
      <c r="HR287" s="8"/>
      <c r="HS287" s="8"/>
      <c r="HT287" s="8"/>
      <c r="HU287" s="8"/>
      <c r="HV287" s="8"/>
      <c r="HW287" s="8"/>
      <c r="HX287" s="8"/>
      <c r="HY287" s="8"/>
      <c r="HZ287" s="8"/>
      <c r="IA287" s="8"/>
      <c r="IB287" s="8"/>
      <c r="IC287" s="8"/>
      <c r="ID287" s="8"/>
      <c r="IE287" s="8"/>
      <c r="IF287" s="8"/>
      <c r="IG287" s="8"/>
      <c r="IH287" s="8"/>
      <c r="II287" s="8"/>
      <c r="IJ287" s="8"/>
      <c r="IK287" s="8"/>
      <c r="IL287" s="8"/>
      <c r="IM287" s="8"/>
      <c r="IN287" s="8"/>
      <c r="IO287" s="8"/>
      <c r="IP287" s="8"/>
      <c r="IQ287" s="8"/>
    </row>
    <row r="288" spans="1:251" s="7" customFormat="1" x14ac:dyDescent="0.85">
      <c r="A288" s="8"/>
      <c r="B288" s="8"/>
      <c r="C288" s="98"/>
      <c r="D288" s="8"/>
      <c r="E288" s="8"/>
      <c r="F288" s="99"/>
      <c r="G288" s="8"/>
      <c r="H288" s="8"/>
      <c r="I288" s="8"/>
      <c r="J288" s="100"/>
      <c r="K288" s="8"/>
      <c r="L288" s="9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8"/>
      <c r="HE288" s="8"/>
      <c r="HF288" s="8"/>
      <c r="HG288" s="8"/>
      <c r="HH288" s="8"/>
      <c r="HI288" s="8"/>
      <c r="HJ288" s="8"/>
      <c r="HK288" s="8"/>
      <c r="HL288" s="8"/>
      <c r="HM288" s="8"/>
      <c r="HN288" s="8"/>
      <c r="HO288" s="8"/>
      <c r="HP288" s="8"/>
      <c r="HQ288" s="8"/>
      <c r="HR288" s="8"/>
      <c r="HS288" s="8"/>
      <c r="HT288" s="8"/>
      <c r="HU288" s="8"/>
      <c r="HV288" s="8"/>
      <c r="HW288" s="8"/>
      <c r="HX288" s="8"/>
      <c r="HY288" s="8"/>
      <c r="HZ288" s="8"/>
      <c r="IA288" s="8"/>
      <c r="IB288" s="8"/>
      <c r="IC288" s="8"/>
      <c r="ID288" s="8"/>
      <c r="IE288" s="8"/>
      <c r="IF288" s="8"/>
      <c r="IG288" s="8"/>
      <c r="IH288" s="8"/>
      <c r="II288" s="8"/>
      <c r="IJ288" s="8"/>
      <c r="IK288" s="8"/>
      <c r="IL288" s="8"/>
      <c r="IM288" s="8"/>
      <c r="IN288" s="8"/>
      <c r="IO288" s="8"/>
      <c r="IP288" s="8"/>
      <c r="IQ288" s="8"/>
    </row>
    <row r="289" spans="1:251" s="7" customFormat="1" x14ac:dyDescent="0.85">
      <c r="A289" s="8"/>
      <c r="B289" s="8"/>
      <c r="C289" s="98"/>
      <c r="D289" s="8"/>
      <c r="E289" s="8"/>
      <c r="F289" s="99"/>
      <c r="G289" s="8"/>
      <c r="H289" s="8"/>
      <c r="I289" s="8"/>
      <c r="J289" s="100"/>
      <c r="K289" s="8"/>
      <c r="L289" s="9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  <c r="HK289" s="8"/>
      <c r="HL289" s="8"/>
      <c r="HM289" s="8"/>
      <c r="HN289" s="8"/>
      <c r="HO289" s="8"/>
      <c r="HP289" s="8"/>
      <c r="HQ289" s="8"/>
      <c r="HR289" s="8"/>
      <c r="HS289" s="8"/>
      <c r="HT289" s="8"/>
      <c r="HU289" s="8"/>
      <c r="HV289" s="8"/>
      <c r="HW289" s="8"/>
      <c r="HX289" s="8"/>
      <c r="HY289" s="8"/>
      <c r="HZ289" s="8"/>
      <c r="IA289" s="8"/>
      <c r="IB289" s="8"/>
      <c r="IC289" s="8"/>
      <c r="ID289" s="8"/>
      <c r="IE289" s="8"/>
      <c r="IF289" s="8"/>
      <c r="IG289" s="8"/>
      <c r="IH289" s="8"/>
      <c r="II289" s="8"/>
      <c r="IJ289" s="8"/>
      <c r="IK289" s="8"/>
      <c r="IL289" s="8"/>
      <c r="IM289" s="8"/>
      <c r="IN289" s="8"/>
      <c r="IO289" s="8"/>
      <c r="IP289" s="8"/>
      <c r="IQ289" s="8"/>
    </row>
    <row r="290" spans="1:251" s="7" customFormat="1" x14ac:dyDescent="0.85">
      <c r="A290" s="8"/>
      <c r="B290" s="8"/>
      <c r="C290" s="98"/>
      <c r="D290" s="8"/>
      <c r="E290" s="8"/>
      <c r="F290" s="99"/>
      <c r="G290" s="8"/>
      <c r="H290" s="8"/>
      <c r="I290" s="8"/>
      <c r="J290" s="100"/>
      <c r="K290" s="8"/>
      <c r="L290" s="9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  <c r="GR290" s="8"/>
      <c r="GS290" s="8"/>
      <c r="GT290" s="8"/>
      <c r="GU290" s="8"/>
      <c r="GV290" s="8"/>
      <c r="GW290" s="8"/>
      <c r="GX290" s="8"/>
      <c r="GY290" s="8"/>
      <c r="GZ290" s="8"/>
      <c r="HA290" s="8"/>
      <c r="HB290" s="8"/>
      <c r="HC290" s="8"/>
      <c r="HD290" s="8"/>
      <c r="HE290" s="8"/>
      <c r="HF290" s="8"/>
      <c r="HG290" s="8"/>
      <c r="HH290" s="8"/>
      <c r="HI290" s="8"/>
      <c r="HJ290" s="8"/>
      <c r="HK290" s="8"/>
      <c r="HL290" s="8"/>
      <c r="HM290" s="8"/>
      <c r="HN290" s="8"/>
      <c r="HO290" s="8"/>
      <c r="HP290" s="8"/>
      <c r="HQ290" s="8"/>
      <c r="HR290" s="8"/>
      <c r="HS290" s="8"/>
      <c r="HT290" s="8"/>
      <c r="HU290" s="8"/>
      <c r="HV290" s="8"/>
      <c r="HW290" s="8"/>
      <c r="HX290" s="8"/>
      <c r="HY290" s="8"/>
      <c r="HZ290" s="8"/>
      <c r="IA290" s="8"/>
      <c r="IB290" s="8"/>
      <c r="IC290" s="8"/>
      <c r="ID290" s="8"/>
      <c r="IE290" s="8"/>
      <c r="IF290" s="8"/>
      <c r="IG290" s="8"/>
      <c r="IH290" s="8"/>
      <c r="II290" s="8"/>
      <c r="IJ290" s="8"/>
      <c r="IK290" s="8"/>
      <c r="IL290" s="8"/>
      <c r="IM290" s="8"/>
      <c r="IN290" s="8"/>
      <c r="IO290" s="8"/>
      <c r="IP290" s="8"/>
      <c r="IQ290" s="8"/>
    </row>
    <row r="291" spans="1:251" s="7" customFormat="1" x14ac:dyDescent="0.85">
      <c r="A291" s="8"/>
      <c r="B291" s="8"/>
      <c r="C291" s="98"/>
      <c r="D291" s="8"/>
      <c r="E291" s="8"/>
      <c r="F291" s="99"/>
      <c r="G291" s="8"/>
      <c r="H291" s="8"/>
      <c r="I291" s="8"/>
      <c r="J291" s="100"/>
      <c r="K291" s="8"/>
      <c r="L291" s="9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FU291" s="8"/>
      <c r="FV291" s="8"/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8"/>
      <c r="HM291" s="8"/>
      <c r="HN291" s="8"/>
      <c r="HO291" s="8"/>
      <c r="HP291" s="8"/>
      <c r="HQ291" s="8"/>
      <c r="HR291" s="8"/>
      <c r="HS291" s="8"/>
      <c r="HT291" s="8"/>
      <c r="HU291" s="8"/>
      <c r="HV291" s="8"/>
      <c r="HW291" s="8"/>
      <c r="HX291" s="8"/>
      <c r="HY291" s="8"/>
      <c r="HZ291" s="8"/>
      <c r="IA291" s="8"/>
      <c r="IB291" s="8"/>
      <c r="IC291" s="8"/>
      <c r="ID291" s="8"/>
      <c r="IE291" s="8"/>
      <c r="IF291" s="8"/>
      <c r="IG291" s="8"/>
      <c r="IH291" s="8"/>
      <c r="II291" s="8"/>
      <c r="IJ291" s="8"/>
      <c r="IK291" s="8"/>
      <c r="IL291" s="8"/>
      <c r="IM291" s="8"/>
      <c r="IN291" s="8"/>
      <c r="IO291" s="8"/>
      <c r="IP291" s="8"/>
      <c r="IQ291" s="8"/>
    </row>
    <row r="292" spans="1:251" s="7" customFormat="1" x14ac:dyDescent="0.85">
      <c r="A292" s="8"/>
      <c r="B292" s="8"/>
      <c r="C292" s="98"/>
      <c r="D292" s="8"/>
      <c r="E292" s="8"/>
      <c r="F292" s="99"/>
      <c r="G292" s="8"/>
      <c r="H292" s="8"/>
      <c r="I292" s="8"/>
      <c r="J292" s="100"/>
      <c r="K292" s="8"/>
      <c r="L292" s="9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FU292" s="8"/>
      <c r="FV292" s="8"/>
      <c r="FW292" s="8"/>
      <c r="FX292" s="8"/>
      <c r="FY292" s="8"/>
      <c r="FZ292" s="8"/>
      <c r="GA292" s="8"/>
      <c r="GB292" s="8"/>
      <c r="GC292" s="8"/>
      <c r="GD292" s="8"/>
      <c r="GE292" s="8"/>
      <c r="GF292" s="8"/>
      <c r="GG292" s="8"/>
      <c r="GH292" s="8"/>
      <c r="GI292" s="8"/>
      <c r="GJ292" s="8"/>
      <c r="GK292" s="8"/>
      <c r="GL292" s="8"/>
      <c r="GM292" s="8"/>
      <c r="GN292" s="8"/>
      <c r="GO292" s="8"/>
      <c r="GP292" s="8"/>
      <c r="GQ292" s="8"/>
      <c r="GR292" s="8"/>
      <c r="GS292" s="8"/>
      <c r="GT292" s="8"/>
      <c r="GU292" s="8"/>
      <c r="GV292" s="8"/>
      <c r="GW292" s="8"/>
      <c r="GX292" s="8"/>
      <c r="GY292" s="8"/>
      <c r="GZ292" s="8"/>
      <c r="HA292" s="8"/>
      <c r="HB292" s="8"/>
      <c r="HC292" s="8"/>
      <c r="HD292" s="8"/>
      <c r="HE292" s="8"/>
      <c r="HF292" s="8"/>
      <c r="HG292" s="8"/>
      <c r="HH292" s="8"/>
      <c r="HI292" s="8"/>
      <c r="HJ292" s="8"/>
      <c r="HK292" s="8"/>
      <c r="HL292" s="8"/>
      <c r="HM292" s="8"/>
      <c r="HN292" s="8"/>
      <c r="HO292" s="8"/>
      <c r="HP292" s="8"/>
      <c r="HQ292" s="8"/>
      <c r="HR292" s="8"/>
      <c r="HS292" s="8"/>
      <c r="HT292" s="8"/>
      <c r="HU292" s="8"/>
      <c r="HV292" s="8"/>
      <c r="HW292" s="8"/>
      <c r="HX292" s="8"/>
      <c r="HY292" s="8"/>
      <c r="HZ292" s="8"/>
      <c r="IA292" s="8"/>
      <c r="IB292" s="8"/>
      <c r="IC292" s="8"/>
      <c r="ID292" s="8"/>
      <c r="IE292" s="8"/>
      <c r="IF292" s="8"/>
      <c r="IG292" s="8"/>
      <c r="IH292" s="8"/>
      <c r="II292" s="8"/>
      <c r="IJ292" s="8"/>
      <c r="IK292" s="8"/>
      <c r="IL292" s="8"/>
      <c r="IM292" s="8"/>
      <c r="IN292" s="8"/>
      <c r="IO292" s="8"/>
      <c r="IP292" s="8"/>
      <c r="IQ292" s="8"/>
    </row>
    <row r="293" spans="1:251" s="7" customFormat="1" x14ac:dyDescent="0.85">
      <c r="A293" s="8"/>
      <c r="B293" s="8"/>
      <c r="C293" s="98"/>
      <c r="D293" s="8"/>
      <c r="E293" s="8"/>
      <c r="F293" s="99"/>
      <c r="G293" s="8"/>
      <c r="H293" s="8"/>
      <c r="I293" s="8"/>
      <c r="J293" s="100"/>
      <c r="K293" s="8"/>
      <c r="L293" s="9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  <c r="HL293" s="8"/>
      <c r="HM293" s="8"/>
      <c r="HN293" s="8"/>
      <c r="HO293" s="8"/>
      <c r="HP293" s="8"/>
      <c r="HQ293" s="8"/>
      <c r="HR293" s="8"/>
      <c r="HS293" s="8"/>
      <c r="HT293" s="8"/>
      <c r="HU293" s="8"/>
      <c r="HV293" s="8"/>
      <c r="HW293" s="8"/>
      <c r="HX293" s="8"/>
      <c r="HY293" s="8"/>
      <c r="HZ293" s="8"/>
      <c r="IA293" s="8"/>
      <c r="IB293" s="8"/>
      <c r="IC293" s="8"/>
      <c r="ID293" s="8"/>
      <c r="IE293" s="8"/>
      <c r="IF293" s="8"/>
      <c r="IG293" s="8"/>
      <c r="IH293" s="8"/>
      <c r="II293" s="8"/>
      <c r="IJ293" s="8"/>
      <c r="IK293" s="8"/>
      <c r="IL293" s="8"/>
      <c r="IM293" s="8"/>
      <c r="IN293" s="8"/>
      <c r="IO293" s="8"/>
      <c r="IP293" s="8"/>
      <c r="IQ293" s="8"/>
    </row>
    <row r="294" spans="1:251" s="7" customFormat="1" x14ac:dyDescent="0.85">
      <c r="A294" s="8"/>
      <c r="B294" s="8"/>
      <c r="C294" s="98"/>
      <c r="D294" s="8"/>
      <c r="E294" s="8"/>
      <c r="F294" s="99"/>
      <c r="G294" s="8"/>
      <c r="H294" s="8"/>
      <c r="I294" s="8"/>
      <c r="J294" s="100"/>
      <c r="K294" s="8"/>
      <c r="L294" s="9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GU294" s="8"/>
      <c r="GV294" s="8"/>
      <c r="GW294" s="8"/>
      <c r="GX294" s="8"/>
      <c r="GY294" s="8"/>
      <c r="GZ294" s="8"/>
      <c r="HA294" s="8"/>
      <c r="HB294" s="8"/>
      <c r="HC294" s="8"/>
      <c r="HD294" s="8"/>
      <c r="HE294" s="8"/>
      <c r="HF294" s="8"/>
      <c r="HG294" s="8"/>
      <c r="HH294" s="8"/>
      <c r="HI294" s="8"/>
      <c r="HJ294" s="8"/>
      <c r="HK294" s="8"/>
      <c r="HL294" s="8"/>
      <c r="HM294" s="8"/>
      <c r="HN294" s="8"/>
      <c r="HO294" s="8"/>
      <c r="HP294" s="8"/>
      <c r="HQ294" s="8"/>
      <c r="HR294" s="8"/>
      <c r="HS294" s="8"/>
      <c r="HT294" s="8"/>
      <c r="HU294" s="8"/>
      <c r="HV294" s="8"/>
      <c r="HW294" s="8"/>
      <c r="HX294" s="8"/>
      <c r="HY294" s="8"/>
      <c r="HZ294" s="8"/>
      <c r="IA294" s="8"/>
      <c r="IB294" s="8"/>
      <c r="IC294" s="8"/>
      <c r="ID294" s="8"/>
      <c r="IE294" s="8"/>
      <c r="IF294" s="8"/>
      <c r="IG294" s="8"/>
      <c r="IH294" s="8"/>
      <c r="II294" s="8"/>
      <c r="IJ294" s="8"/>
      <c r="IK294" s="8"/>
      <c r="IL294" s="8"/>
      <c r="IM294" s="8"/>
      <c r="IN294" s="8"/>
      <c r="IO294" s="8"/>
      <c r="IP294" s="8"/>
      <c r="IQ294" s="8"/>
    </row>
    <row r="295" spans="1:251" s="7" customFormat="1" x14ac:dyDescent="0.85">
      <c r="A295" s="8"/>
      <c r="B295" s="8"/>
      <c r="C295" s="98"/>
      <c r="D295" s="8"/>
      <c r="E295" s="8"/>
      <c r="F295" s="99"/>
      <c r="G295" s="8"/>
      <c r="H295" s="8"/>
      <c r="I295" s="8"/>
      <c r="J295" s="100"/>
      <c r="K295" s="8"/>
      <c r="L295" s="9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  <c r="HG295" s="8"/>
      <c r="HH295" s="8"/>
      <c r="HI295" s="8"/>
      <c r="HJ295" s="8"/>
      <c r="HK295" s="8"/>
      <c r="HL295" s="8"/>
      <c r="HM295" s="8"/>
      <c r="HN295" s="8"/>
      <c r="HO295" s="8"/>
      <c r="HP295" s="8"/>
      <c r="HQ295" s="8"/>
      <c r="HR295" s="8"/>
      <c r="HS295" s="8"/>
      <c r="HT295" s="8"/>
      <c r="HU295" s="8"/>
      <c r="HV295" s="8"/>
      <c r="HW295" s="8"/>
      <c r="HX295" s="8"/>
      <c r="HY295" s="8"/>
      <c r="HZ295" s="8"/>
      <c r="IA295" s="8"/>
      <c r="IB295" s="8"/>
      <c r="IC295" s="8"/>
      <c r="ID295" s="8"/>
      <c r="IE295" s="8"/>
      <c r="IF295" s="8"/>
      <c r="IG295" s="8"/>
      <c r="IH295" s="8"/>
      <c r="II295" s="8"/>
      <c r="IJ295" s="8"/>
      <c r="IK295" s="8"/>
      <c r="IL295" s="8"/>
      <c r="IM295" s="8"/>
      <c r="IN295" s="8"/>
      <c r="IO295" s="8"/>
      <c r="IP295" s="8"/>
      <c r="IQ295" s="8"/>
    </row>
    <row r="296" spans="1:251" s="7" customFormat="1" x14ac:dyDescent="0.85">
      <c r="A296" s="8"/>
      <c r="B296" s="8"/>
      <c r="C296" s="98"/>
      <c r="D296" s="8"/>
      <c r="E296" s="8"/>
      <c r="F296" s="99"/>
      <c r="G296" s="8"/>
      <c r="H296" s="8"/>
      <c r="I296" s="8"/>
      <c r="J296" s="100"/>
      <c r="K296" s="8"/>
      <c r="L296" s="9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FU296" s="8"/>
      <c r="FV296" s="8"/>
      <c r="FW296" s="8"/>
      <c r="FX296" s="8"/>
      <c r="FY296" s="8"/>
      <c r="FZ296" s="8"/>
      <c r="GA296" s="8"/>
      <c r="GB296" s="8"/>
      <c r="GC296" s="8"/>
      <c r="GD296" s="8"/>
      <c r="GE296" s="8"/>
      <c r="GF296" s="8"/>
      <c r="GG296" s="8"/>
      <c r="GH296" s="8"/>
      <c r="GI296" s="8"/>
      <c r="GJ296" s="8"/>
      <c r="GK296" s="8"/>
      <c r="GL296" s="8"/>
      <c r="GM296" s="8"/>
      <c r="GN296" s="8"/>
      <c r="GO296" s="8"/>
      <c r="GP296" s="8"/>
      <c r="GQ296" s="8"/>
      <c r="GR296" s="8"/>
      <c r="GS296" s="8"/>
      <c r="GT296" s="8"/>
      <c r="GU296" s="8"/>
      <c r="GV296" s="8"/>
      <c r="GW296" s="8"/>
      <c r="GX296" s="8"/>
      <c r="GY296" s="8"/>
      <c r="GZ296" s="8"/>
      <c r="HA296" s="8"/>
      <c r="HB296" s="8"/>
      <c r="HC296" s="8"/>
      <c r="HD296" s="8"/>
      <c r="HE296" s="8"/>
      <c r="HF296" s="8"/>
      <c r="HG296" s="8"/>
      <c r="HH296" s="8"/>
      <c r="HI296" s="8"/>
      <c r="HJ296" s="8"/>
      <c r="HK296" s="8"/>
      <c r="HL296" s="8"/>
      <c r="HM296" s="8"/>
      <c r="HN296" s="8"/>
      <c r="HO296" s="8"/>
      <c r="HP296" s="8"/>
      <c r="HQ296" s="8"/>
      <c r="HR296" s="8"/>
      <c r="HS296" s="8"/>
      <c r="HT296" s="8"/>
      <c r="HU296" s="8"/>
      <c r="HV296" s="8"/>
      <c r="HW296" s="8"/>
      <c r="HX296" s="8"/>
      <c r="HY296" s="8"/>
      <c r="HZ296" s="8"/>
      <c r="IA296" s="8"/>
      <c r="IB296" s="8"/>
      <c r="IC296" s="8"/>
      <c r="ID296" s="8"/>
      <c r="IE296" s="8"/>
      <c r="IF296" s="8"/>
      <c r="IG296" s="8"/>
      <c r="IH296" s="8"/>
      <c r="II296" s="8"/>
      <c r="IJ296" s="8"/>
      <c r="IK296" s="8"/>
      <c r="IL296" s="8"/>
      <c r="IM296" s="8"/>
      <c r="IN296" s="8"/>
      <c r="IO296" s="8"/>
      <c r="IP296" s="8"/>
      <c r="IQ296" s="8"/>
    </row>
    <row r="297" spans="1:251" s="7" customFormat="1" x14ac:dyDescent="0.85">
      <c r="A297" s="8"/>
      <c r="B297" s="8"/>
      <c r="C297" s="98"/>
      <c r="D297" s="8"/>
      <c r="E297" s="8"/>
      <c r="F297" s="99"/>
      <c r="G297" s="8"/>
      <c r="H297" s="8"/>
      <c r="I297" s="8"/>
      <c r="J297" s="100"/>
      <c r="K297" s="8"/>
      <c r="L297" s="9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FU297" s="8"/>
      <c r="FV297" s="8"/>
      <c r="FW297" s="8"/>
      <c r="FX297" s="8"/>
      <c r="FY297" s="8"/>
      <c r="FZ297" s="8"/>
      <c r="GA297" s="8"/>
      <c r="GB297" s="8"/>
      <c r="GC297" s="8"/>
      <c r="GD297" s="8"/>
      <c r="GE297" s="8"/>
      <c r="GF297" s="8"/>
      <c r="GG297" s="8"/>
      <c r="GH297" s="8"/>
      <c r="GI297" s="8"/>
      <c r="GJ297" s="8"/>
      <c r="GK297" s="8"/>
      <c r="GL297" s="8"/>
      <c r="GM297" s="8"/>
      <c r="GN297" s="8"/>
      <c r="GO297" s="8"/>
      <c r="GP297" s="8"/>
      <c r="GQ297" s="8"/>
      <c r="GR297" s="8"/>
      <c r="GS297" s="8"/>
      <c r="GT297" s="8"/>
      <c r="GU297" s="8"/>
      <c r="GV297" s="8"/>
      <c r="GW297" s="8"/>
      <c r="GX297" s="8"/>
      <c r="GY297" s="8"/>
      <c r="GZ297" s="8"/>
      <c r="HA297" s="8"/>
      <c r="HB297" s="8"/>
      <c r="HC297" s="8"/>
      <c r="HD297" s="8"/>
      <c r="HE297" s="8"/>
      <c r="HF297" s="8"/>
      <c r="HG297" s="8"/>
      <c r="HH297" s="8"/>
      <c r="HI297" s="8"/>
      <c r="HJ297" s="8"/>
      <c r="HK297" s="8"/>
      <c r="HL297" s="8"/>
      <c r="HM297" s="8"/>
      <c r="HN297" s="8"/>
      <c r="HO297" s="8"/>
      <c r="HP297" s="8"/>
      <c r="HQ297" s="8"/>
      <c r="HR297" s="8"/>
      <c r="HS297" s="8"/>
      <c r="HT297" s="8"/>
      <c r="HU297" s="8"/>
      <c r="HV297" s="8"/>
      <c r="HW297" s="8"/>
      <c r="HX297" s="8"/>
      <c r="HY297" s="8"/>
      <c r="HZ297" s="8"/>
      <c r="IA297" s="8"/>
      <c r="IB297" s="8"/>
      <c r="IC297" s="8"/>
      <c r="ID297" s="8"/>
      <c r="IE297" s="8"/>
      <c r="IF297" s="8"/>
      <c r="IG297" s="8"/>
      <c r="IH297" s="8"/>
      <c r="II297" s="8"/>
      <c r="IJ297" s="8"/>
      <c r="IK297" s="8"/>
      <c r="IL297" s="8"/>
      <c r="IM297" s="8"/>
      <c r="IN297" s="8"/>
      <c r="IO297" s="8"/>
      <c r="IP297" s="8"/>
      <c r="IQ297" s="8"/>
    </row>
    <row r="298" spans="1:251" s="7" customFormat="1" x14ac:dyDescent="0.85">
      <c r="A298" s="8"/>
      <c r="B298" s="8"/>
      <c r="C298" s="98"/>
      <c r="D298" s="8"/>
      <c r="E298" s="8"/>
      <c r="F298" s="99"/>
      <c r="G298" s="8"/>
      <c r="H298" s="8"/>
      <c r="I298" s="8"/>
      <c r="J298" s="100"/>
      <c r="K298" s="8"/>
      <c r="L298" s="9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FU298" s="8"/>
      <c r="FV298" s="8"/>
      <c r="FW298" s="8"/>
      <c r="FX298" s="8"/>
      <c r="FY298" s="8"/>
      <c r="FZ298" s="8"/>
      <c r="GA298" s="8"/>
      <c r="GB298" s="8"/>
      <c r="GC298" s="8"/>
      <c r="GD298" s="8"/>
      <c r="GE298" s="8"/>
      <c r="GF298" s="8"/>
      <c r="GG298" s="8"/>
      <c r="GH298" s="8"/>
      <c r="GI298" s="8"/>
      <c r="GJ298" s="8"/>
      <c r="GK298" s="8"/>
      <c r="GL298" s="8"/>
      <c r="GM298" s="8"/>
      <c r="GN298" s="8"/>
      <c r="GO298" s="8"/>
      <c r="GP298" s="8"/>
      <c r="GQ298" s="8"/>
      <c r="GR298" s="8"/>
      <c r="GS298" s="8"/>
      <c r="GT298" s="8"/>
      <c r="GU298" s="8"/>
      <c r="GV298" s="8"/>
      <c r="GW298" s="8"/>
      <c r="GX298" s="8"/>
      <c r="GY298" s="8"/>
      <c r="GZ298" s="8"/>
      <c r="HA298" s="8"/>
      <c r="HB298" s="8"/>
      <c r="HC298" s="8"/>
      <c r="HD298" s="8"/>
      <c r="HE298" s="8"/>
      <c r="HF298" s="8"/>
      <c r="HG298" s="8"/>
      <c r="HH298" s="8"/>
      <c r="HI298" s="8"/>
      <c r="HJ298" s="8"/>
      <c r="HK298" s="8"/>
      <c r="HL298" s="8"/>
      <c r="HM298" s="8"/>
      <c r="HN298" s="8"/>
      <c r="HO298" s="8"/>
      <c r="HP298" s="8"/>
      <c r="HQ298" s="8"/>
      <c r="HR298" s="8"/>
      <c r="HS298" s="8"/>
      <c r="HT298" s="8"/>
      <c r="HU298" s="8"/>
      <c r="HV298" s="8"/>
      <c r="HW298" s="8"/>
      <c r="HX298" s="8"/>
      <c r="HY298" s="8"/>
      <c r="HZ298" s="8"/>
      <c r="IA298" s="8"/>
      <c r="IB298" s="8"/>
      <c r="IC298" s="8"/>
      <c r="ID298" s="8"/>
      <c r="IE298" s="8"/>
      <c r="IF298" s="8"/>
      <c r="IG298" s="8"/>
      <c r="IH298" s="8"/>
      <c r="II298" s="8"/>
      <c r="IJ298" s="8"/>
      <c r="IK298" s="8"/>
      <c r="IL298" s="8"/>
      <c r="IM298" s="8"/>
      <c r="IN298" s="8"/>
      <c r="IO298" s="8"/>
      <c r="IP298" s="8"/>
      <c r="IQ298" s="8"/>
    </row>
    <row r="299" spans="1:251" s="7" customFormat="1" x14ac:dyDescent="0.85">
      <c r="A299" s="8"/>
      <c r="B299" s="8"/>
      <c r="C299" s="98"/>
      <c r="D299" s="8"/>
      <c r="E299" s="8"/>
      <c r="F299" s="99"/>
      <c r="G299" s="8"/>
      <c r="H299" s="8"/>
      <c r="I299" s="8"/>
      <c r="J299" s="100"/>
      <c r="K299" s="8"/>
      <c r="L299" s="9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  <c r="HL299" s="8"/>
      <c r="HM299" s="8"/>
      <c r="HN299" s="8"/>
      <c r="HO299" s="8"/>
      <c r="HP299" s="8"/>
      <c r="HQ299" s="8"/>
      <c r="HR299" s="8"/>
      <c r="HS299" s="8"/>
      <c r="HT299" s="8"/>
      <c r="HU299" s="8"/>
      <c r="HV299" s="8"/>
      <c r="HW299" s="8"/>
      <c r="HX299" s="8"/>
      <c r="HY299" s="8"/>
      <c r="HZ299" s="8"/>
      <c r="IA299" s="8"/>
      <c r="IB299" s="8"/>
      <c r="IC299" s="8"/>
      <c r="ID299" s="8"/>
      <c r="IE299" s="8"/>
      <c r="IF299" s="8"/>
      <c r="IG299" s="8"/>
      <c r="IH299" s="8"/>
      <c r="II299" s="8"/>
      <c r="IJ299" s="8"/>
      <c r="IK299" s="8"/>
      <c r="IL299" s="8"/>
      <c r="IM299" s="8"/>
      <c r="IN299" s="8"/>
      <c r="IO299" s="8"/>
      <c r="IP299" s="8"/>
      <c r="IQ299" s="8"/>
    </row>
    <row r="300" spans="1:251" s="7" customFormat="1" x14ac:dyDescent="0.85">
      <c r="A300" s="8"/>
      <c r="B300" s="8"/>
      <c r="C300" s="98"/>
      <c r="D300" s="8"/>
      <c r="E300" s="8"/>
      <c r="F300" s="99"/>
      <c r="G300" s="8"/>
      <c r="H300" s="8"/>
      <c r="I300" s="8"/>
      <c r="J300" s="100"/>
      <c r="K300" s="8"/>
      <c r="L300" s="9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  <c r="HH300" s="8"/>
      <c r="HI300" s="8"/>
      <c r="HJ300" s="8"/>
      <c r="HK300" s="8"/>
      <c r="HL300" s="8"/>
      <c r="HM300" s="8"/>
      <c r="HN300" s="8"/>
      <c r="HO300" s="8"/>
      <c r="HP300" s="8"/>
      <c r="HQ300" s="8"/>
      <c r="HR300" s="8"/>
      <c r="HS300" s="8"/>
      <c r="HT300" s="8"/>
      <c r="HU300" s="8"/>
      <c r="HV300" s="8"/>
      <c r="HW300" s="8"/>
      <c r="HX300" s="8"/>
      <c r="HY300" s="8"/>
      <c r="HZ300" s="8"/>
      <c r="IA300" s="8"/>
      <c r="IB300" s="8"/>
      <c r="IC300" s="8"/>
      <c r="ID300" s="8"/>
      <c r="IE300" s="8"/>
      <c r="IF300" s="8"/>
      <c r="IG300" s="8"/>
      <c r="IH300" s="8"/>
      <c r="II300" s="8"/>
      <c r="IJ300" s="8"/>
      <c r="IK300" s="8"/>
      <c r="IL300" s="8"/>
      <c r="IM300" s="8"/>
      <c r="IN300" s="8"/>
      <c r="IO300" s="8"/>
      <c r="IP300" s="8"/>
      <c r="IQ300" s="8"/>
    </row>
    <row r="301" spans="1:251" s="7" customFormat="1" x14ac:dyDescent="0.85">
      <c r="A301" s="8"/>
      <c r="B301" s="8"/>
      <c r="C301" s="98"/>
      <c r="D301" s="8"/>
      <c r="E301" s="8"/>
      <c r="F301" s="99"/>
      <c r="G301" s="8"/>
      <c r="H301" s="8"/>
      <c r="I301" s="8"/>
      <c r="J301" s="100"/>
      <c r="K301" s="8"/>
      <c r="L301" s="9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  <c r="HL301" s="8"/>
      <c r="HM301" s="8"/>
      <c r="HN301" s="8"/>
      <c r="HO301" s="8"/>
      <c r="HP301" s="8"/>
      <c r="HQ301" s="8"/>
      <c r="HR301" s="8"/>
      <c r="HS301" s="8"/>
      <c r="HT301" s="8"/>
      <c r="HU301" s="8"/>
      <c r="HV301" s="8"/>
      <c r="HW301" s="8"/>
      <c r="HX301" s="8"/>
      <c r="HY301" s="8"/>
      <c r="HZ301" s="8"/>
      <c r="IA301" s="8"/>
      <c r="IB301" s="8"/>
      <c r="IC301" s="8"/>
      <c r="ID301" s="8"/>
      <c r="IE301" s="8"/>
      <c r="IF301" s="8"/>
      <c r="IG301" s="8"/>
      <c r="IH301" s="8"/>
      <c r="II301" s="8"/>
      <c r="IJ301" s="8"/>
      <c r="IK301" s="8"/>
      <c r="IL301" s="8"/>
      <c r="IM301" s="8"/>
      <c r="IN301" s="8"/>
      <c r="IO301" s="8"/>
      <c r="IP301" s="8"/>
      <c r="IQ301" s="8"/>
    </row>
    <row r="302" spans="1:251" s="7" customFormat="1" x14ac:dyDescent="0.85">
      <c r="A302" s="8"/>
      <c r="B302" s="8"/>
      <c r="C302" s="98"/>
      <c r="D302" s="8"/>
      <c r="E302" s="8"/>
      <c r="F302" s="99"/>
      <c r="G302" s="8"/>
      <c r="H302" s="8"/>
      <c r="I302" s="8"/>
      <c r="J302" s="100"/>
      <c r="K302" s="8"/>
      <c r="L302" s="9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  <c r="HK302" s="8"/>
      <c r="HL302" s="8"/>
      <c r="HM302" s="8"/>
      <c r="HN302" s="8"/>
      <c r="HO302" s="8"/>
      <c r="HP302" s="8"/>
      <c r="HQ302" s="8"/>
      <c r="HR302" s="8"/>
      <c r="HS302" s="8"/>
      <c r="HT302" s="8"/>
      <c r="HU302" s="8"/>
      <c r="HV302" s="8"/>
      <c r="HW302" s="8"/>
      <c r="HX302" s="8"/>
      <c r="HY302" s="8"/>
      <c r="HZ302" s="8"/>
      <c r="IA302" s="8"/>
      <c r="IB302" s="8"/>
      <c r="IC302" s="8"/>
      <c r="ID302" s="8"/>
      <c r="IE302" s="8"/>
      <c r="IF302" s="8"/>
      <c r="IG302" s="8"/>
      <c r="IH302" s="8"/>
      <c r="II302" s="8"/>
      <c r="IJ302" s="8"/>
      <c r="IK302" s="8"/>
      <c r="IL302" s="8"/>
      <c r="IM302" s="8"/>
      <c r="IN302" s="8"/>
      <c r="IO302" s="8"/>
      <c r="IP302" s="8"/>
      <c r="IQ302" s="8"/>
    </row>
    <row r="303" spans="1:251" s="7" customFormat="1" x14ac:dyDescent="0.85">
      <c r="A303" s="8"/>
      <c r="B303" s="8"/>
      <c r="C303" s="98"/>
      <c r="D303" s="8"/>
      <c r="E303" s="8"/>
      <c r="F303" s="99"/>
      <c r="G303" s="8"/>
      <c r="H303" s="8"/>
      <c r="I303" s="8"/>
      <c r="J303" s="100"/>
      <c r="K303" s="8"/>
      <c r="L303" s="9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  <c r="HM303" s="8"/>
      <c r="HN303" s="8"/>
      <c r="HO303" s="8"/>
      <c r="HP303" s="8"/>
      <c r="HQ303" s="8"/>
      <c r="HR303" s="8"/>
      <c r="HS303" s="8"/>
      <c r="HT303" s="8"/>
      <c r="HU303" s="8"/>
      <c r="HV303" s="8"/>
      <c r="HW303" s="8"/>
      <c r="HX303" s="8"/>
      <c r="HY303" s="8"/>
      <c r="HZ303" s="8"/>
      <c r="IA303" s="8"/>
      <c r="IB303" s="8"/>
      <c r="IC303" s="8"/>
      <c r="ID303" s="8"/>
      <c r="IE303" s="8"/>
      <c r="IF303" s="8"/>
      <c r="IG303" s="8"/>
      <c r="IH303" s="8"/>
      <c r="II303" s="8"/>
      <c r="IJ303" s="8"/>
      <c r="IK303" s="8"/>
      <c r="IL303" s="8"/>
      <c r="IM303" s="8"/>
      <c r="IN303" s="8"/>
      <c r="IO303" s="8"/>
      <c r="IP303" s="8"/>
      <c r="IQ303" s="8"/>
    </row>
    <row r="304" spans="1:251" s="7" customFormat="1" x14ac:dyDescent="0.85">
      <c r="A304" s="8"/>
      <c r="B304" s="8"/>
      <c r="C304" s="98"/>
      <c r="D304" s="8"/>
      <c r="E304" s="8"/>
      <c r="F304" s="99"/>
      <c r="G304" s="8"/>
      <c r="H304" s="8"/>
      <c r="I304" s="8"/>
      <c r="J304" s="100"/>
      <c r="K304" s="8"/>
      <c r="L304" s="9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FU304" s="8"/>
      <c r="FV304" s="8"/>
      <c r="FW304" s="8"/>
      <c r="FX304" s="8"/>
      <c r="FY304" s="8"/>
      <c r="FZ304" s="8"/>
      <c r="GA304" s="8"/>
      <c r="GB304" s="8"/>
      <c r="GC304" s="8"/>
      <c r="GD304" s="8"/>
      <c r="GE304" s="8"/>
      <c r="GF304" s="8"/>
      <c r="GG304" s="8"/>
      <c r="GH304" s="8"/>
      <c r="GI304" s="8"/>
      <c r="GJ304" s="8"/>
      <c r="GK304" s="8"/>
      <c r="GL304" s="8"/>
      <c r="GM304" s="8"/>
      <c r="GN304" s="8"/>
      <c r="GO304" s="8"/>
      <c r="GP304" s="8"/>
      <c r="GQ304" s="8"/>
      <c r="GR304" s="8"/>
      <c r="GS304" s="8"/>
      <c r="GT304" s="8"/>
      <c r="GU304" s="8"/>
      <c r="GV304" s="8"/>
      <c r="GW304" s="8"/>
      <c r="GX304" s="8"/>
      <c r="GY304" s="8"/>
      <c r="GZ304" s="8"/>
      <c r="HA304" s="8"/>
      <c r="HB304" s="8"/>
      <c r="HC304" s="8"/>
      <c r="HD304" s="8"/>
      <c r="HE304" s="8"/>
      <c r="HF304" s="8"/>
      <c r="HG304" s="8"/>
      <c r="HH304" s="8"/>
      <c r="HI304" s="8"/>
      <c r="HJ304" s="8"/>
      <c r="HK304" s="8"/>
      <c r="HL304" s="8"/>
      <c r="HM304" s="8"/>
      <c r="HN304" s="8"/>
      <c r="HO304" s="8"/>
      <c r="HP304" s="8"/>
      <c r="HQ304" s="8"/>
      <c r="HR304" s="8"/>
      <c r="HS304" s="8"/>
      <c r="HT304" s="8"/>
      <c r="HU304" s="8"/>
      <c r="HV304" s="8"/>
      <c r="HW304" s="8"/>
      <c r="HX304" s="8"/>
      <c r="HY304" s="8"/>
      <c r="HZ304" s="8"/>
      <c r="IA304" s="8"/>
      <c r="IB304" s="8"/>
      <c r="IC304" s="8"/>
      <c r="ID304" s="8"/>
      <c r="IE304" s="8"/>
      <c r="IF304" s="8"/>
      <c r="IG304" s="8"/>
      <c r="IH304" s="8"/>
      <c r="II304" s="8"/>
      <c r="IJ304" s="8"/>
      <c r="IK304" s="8"/>
      <c r="IL304" s="8"/>
      <c r="IM304" s="8"/>
      <c r="IN304" s="8"/>
      <c r="IO304" s="8"/>
      <c r="IP304" s="8"/>
      <c r="IQ304" s="8"/>
    </row>
    <row r="305" spans="1:251" s="7" customFormat="1" x14ac:dyDescent="0.85">
      <c r="A305" s="8"/>
      <c r="B305" s="8"/>
      <c r="C305" s="98"/>
      <c r="D305" s="8"/>
      <c r="E305" s="8"/>
      <c r="F305" s="99"/>
      <c r="G305" s="8"/>
      <c r="H305" s="8"/>
      <c r="I305" s="8"/>
      <c r="J305" s="100"/>
      <c r="K305" s="8"/>
      <c r="L305" s="9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  <c r="HM305" s="8"/>
      <c r="HN305" s="8"/>
      <c r="HO305" s="8"/>
      <c r="HP305" s="8"/>
      <c r="HQ305" s="8"/>
      <c r="HR305" s="8"/>
      <c r="HS305" s="8"/>
      <c r="HT305" s="8"/>
      <c r="HU305" s="8"/>
      <c r="HV305" s="8"/>
      <c r="HW305" s="8"/>
      <c r="HX305" s="8"/>
      <c r="HY305" s="8"/>
      <c r="HZ305" s="8"/>
      <c r="IA305" s="8"/>
      <c r="IB305" s="8"/>
      <c r="IC305" s="8"/>
      <c r="ID305" s="8"/>
      <c r="IE305" s="8"/>
      <c r="IF305" s="8"/>
      <c r="IG305" s="8"/>
      <c r="IH305" s="8"/>
      <c r="II305" s="8"/>
      <c r="IJ305" s="8"/>
      <c r="IK305" s="8"/>
      <c r="IL305" s="8"/>
      <c r="IM305" s="8"/>
      <c r="IN305" s="8"/>
      <c r="IO305" s="8"/>
      <c r="IP305" s="8"/>
      <c r="IQ305" s="8"/>
    </row>
    <row r="306" spans="1:251" s="7" customFormat="1" x14ac:dyDescent="0.85">
      <c r="A306" s="8"/>
      <c r="B306" s="8"/>
      <c r="C306" s="98"/>
      <c r="D306" s="8"/>
      <c r="E306" s="8"/>
      <c r="F306" s="99"/>
      <c r="G306" s="8"/>
      <c r="H306" s="8"/>
      <c r="I306" s="8"/>
      <c r="J306" s="100"/>
      <c r="K306" s="8"/>
      <c r="L306" s="9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  <c r="HJ306" s="8"/>
      <c r="HK306" s="8"/>
      <c r="HL306" s="8"/>
      <c r="HM306" s="8"/>
      <c r="HN306" s="8"/>
      <c r="HO306" s="8"/>
      <c r="HP306" s="8"/>
      <c r="HQ306" s="8"/>
      <c r="HR306" s="8"/>
      <c r="HS306" s="8"/>
      <c r="HT306" s="8"/>
      <c r="HU306" s="8"/>
      <c r="HV306" s="8"/>
      <c r="HW306" s="8"/>
      <c r="HX306" s="8"/>
      <c r="HY306" s="8"/>
      <c r="HZ306" s="8"/>
      <c r="IA306" s="8"/>
      <c r="IB306" s="8"/>
      <c r="IC306" s="8"/>
      <c r="ID306" s="8"/>
      <c r="IE306" s="8"/>
      <c r="IF306" s="8"/>
      <c r="IG306" s="8"/>
      <c r="IH306" s="8"/>
      <c r="II306" s="8"/>
      <c r="IJ306" s="8"/>
      <c r="IK306" s="8"/>
      <c r="IL306" s="8"/>
      <c r="IM306" s="8"/>
      <c r="IN306" s="8"/>
      <c r="IO306" s="8"/>
      <c r="IP306" s="8"/>
      <c r="IQ306" s="8"/>
    </row>
    <row r="307" spans="1:251" s="7" customFormat="1" x14ac:dyDescent="0.85">
      <c r="A307" s="8"/>
      <c r="B307" s="8"/>
      <c r="C307" s="98"/>
      <c r="D307" s="8"/>
      <c r="E307" s="8"/>
      <c r="F307" s="99"/>
      <c r="G307" s="8"/>
      <c r="H307" s="8"/>
      <c r="I307" s="8"/>
      <c r="J307" s="100"/>
      <c r="K307" s="8"/>
      <c r="L307" s="9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FU307" s="8"/>
      <c r="FV307" s="8"/>
      <c r="FW307" s="8"/>
      <c r="FX307" s="8"/>
      <c r="FY307" s="8"/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GU307" s="8"/>
      <c r="GV307" s="8"/>
      <c r="GW307" s="8"/>
      <c r="GX307" s="8"/>
      <c r="GY307" s="8"/>
      <c r="GZ307" s="8"/>
      <c r="HA307" s="8"/>
      <c r="HB307" s="8"/>
      <c r="HC307" s="8"/>
      <c r="HD307" s="8"/>
      <c r="HE307" s="8"/>
      <c r="HF307" s="8"/>
      <c r="HG307" s="8"/>
      <c r="HH307" s="8"/>
      <c r="HI307" s="8"/>
      <c r="HJ307" s="8"/>
      <c r="HK307" s="8"/>
      <c r="HL307" s="8"/>
      <c r="HM307" s="8"/>
      <c r="HN307" s="8"/>
      <c r="HO307" s="8"/>
      <c r="HP307" s="8"/>
      <c r="HQ307" s="8"/>
      <c r="HR307" s="8"/>
      <c r="HS307" s="8"/>
      <c r="HT307" s="8"/>
      <c r="HU307" s="8"/>
      <c r="HV307" s="8"/>
      <c r="HW307" s="8"/>
      <c r="HX307" s="8"/>
      <c r="HY307" s="8"/>
      <c r="HZ307" s="8"/>
      <c r="IA307" s="8"/>
      <c r="IB307" s="8"/>
      <c r="IC307" s="8"/>
      <c r="ID307" s="8"/>
      <c r="IE307" s="8"/>
      <c r="IF307" s="8"/>
      <c r="IG307" s="8"/>
      <c r="IH307" s="8"/>
      <c r="II307" s="8"/>
      <c r="IJ307" s="8"/>
      <c r="IK307" s="8"/>
      <c r="IL307" s="8"/>
      <c r="IM307" s="8"/>
      <c r="IN307" s="8"/>
      <c r="IO307" s="8"/>
      <c r="IP307" s="8"/>
      <c r="IQ307" s="8"/>
    </row>
    <row r="308" spans="1:251" s="7" customFormat="1" x14ac:dyDescent="0.85">
      <c r="A308" s="8"/>
      <c r="B308" s="8"/>
      <c r="C308" s="98"/>
      <c r="D308" s="8"/>
      <c r="E308" s="8"/>
      <c r="F308" s="99"/>
      <c r="G308" s="8"/>
      <c r="H308" s="8"/>
      <c r="I308" s="8"/>
      <c r="J308" s="100"/>
      <c r="K308" s="8"/>
      <c r="L308" s="9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  <c r="HK308" s="8"/>
      <c r="HL308" s="8"/>
      <c r="HM308" s="8"/>
      <c r="HN308" s="8"/>
      <c r="HO308" s="8"/>
      <c r="HP308" s="8"/>
      <c r="HQ308" s="8"/>
      <c r="HR308" s="8"/>
      <c r="HS308" s="8"/>
      <c r="HT308" s="8"/>
      <c r="HU308" s="8"/>
      <c r="HV308" s="8"/>
      <c r="HW308" s="8"/>
      <c r="HX308" s="8"/>
      <c r="HY308" s="8"/>
      <c r="HZ308" s="8"/>
      <c r="IA308" s="8"/>
      <c r="IB308" s="8"/>
      <c r="IC308" s="8"/>
      <c r="ID308" s="8"/>
      <c r="IE308" s="8"/>
      <c r="IF308" s="8"/>
      <c r="IG308" s="8"/>
      <c r="IH308" s="8"/>
      <c r="II308" s="8"/>
      <c r="IJ308" s="8"/>
      <c r="IK308" s="8"/>
      <c r="IL308" s="8"/>
      <c r="IM308" s="8"/>
      <c r="IN308" s="8"/>
      <c r="IO308" s="8"/>
      <c r="IP308" s="8"/>
      <c r="IQ308" s="8"/>
    </row>
    <row r="309" spans="1:251" s="7" customFormat="1" x14ac:dyDescent="0.85">
      <c r="A309" s="8"/>
      <c r="B309" s="8"/>
      <c r="C309" s="98"/>
      <c r="D309" s="8"/>
      <c r="E309" s="8"/>
      <c r="F309" s="99"/>
      <c r="G309" s="8"/>
      <c r="H309" s="8"/>
      <c r="I309" s="8"/>
      <c r="J309" s="100"/>
      <c r="K309" s="8"/>
      <c r="L309" s="9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  <c r="HZ309" s="8"/>
      <c r="IA309" s="8"/>
      <c r="IB309" s="8"/>
      <c r="IC309" s="8"/>
      <c r="ID309" s="8"/>
      <c r="IE309" s="8"/>
      <c r="IF309" s="8"/>
      <c r="IG309" s="8"/>
      <c r="IH309" s="8"/>
      <c r="II309" s="8"/>
      <c r="IJ309" s="8"/>
      <c r="IK309" s="8"/>
      <c r="IL309" s="8"/>
      <c r="IM309" s="8"/>
      <c r="IN309" s="8"/>
      <c r="IO309" s="8"/>
      <c r="IP309" s="8"/>
      <c r="IQ309" s="8"/>
    </row>
    <row r="310" spans="1:251" s="7" customFormat="1" x14ac:dyDescent="0.85">
      <c r="A310" s="8"/>
      <c r="B310" s="8"/>
      <c r="C310" s="98"/>
      <c r="D310" s="8"/>
      <c r="E310" s="8"/>
      <c r="F310" s="99"/>
      <c r="G310" s="8"/>
      <c r="H310" s="8"/>
      <c r="I310" s="8"/>
      <c r="J310" s="100"/>
      <c r="K310" s="8"/>
      <c r="L310" s="9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FU310" s="8"/>
      <c r="FV310" s="8"/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GU310" s="8"/>
      <c r="GV310" s="8"/>
      <c r="GW310" s="8"/>
      <c r="GX310" s="8"/>
      <c r="GY310" s="8"/>
      <c r="GZ310" s="8"/>
      <c r="HA310" s="8"/>
      <c r="HB310" s="8"/>
      <c r="HC310" s="8"/>
      <c r="HD310" s="8"/>
      <c r="HE310" s="8"/>
      <c r="HF310" s="8"/>
      <c r="HG310" s="8"/>
      <c r="HH310" s="8"/>
      <c r="HI310" s="8"/>
      <c r="HJ310" s="8"/>
      <c r="HK310" s="8"/>
      <c r="HL310" s="8"/>
      <c r="HM310" s="8"/>
      <c r="HN310" s="8"/>
      <c r="HO310" s="8"/>
      <c r="HP310" s="8"/>
      <c r="HQ310" s="8"/>
      <c r="HR310" s="8"/>
      <c r="HS310" s="8"/>
      <c r="HT310" s="8"/>
      <c r="HU310" s="8"/>
      <c r="HV310" s="8"/>
      <c r="HW310" s="8"/>
      <c r="HX310" s="8"/>
      <c r="HY310" s="8"/>
      <c r="HZ310" s="8"/>
      <c r="IA310" s="8"/>
      <c r="IB310" s="8"/>
      <c r="IC310" s="8"/>
      <c r="ID310" s="8"/>
      <c r="IE310" s="8"/>
      <c r="IF310" s="8"/>
      <c r="IG310" s="8"/>
      <c r="IH310" s="8"/>
      <c r="II310" s="8"/>
      <c r="IJ310" s="8"/>
      <c r="IK310" s="8"/>
      <c r="IL310" s="8"/>
      <c r="IM310" s="8"/>
      <c r="IN310" s="8"/>
      <c r="IO310" s="8"/>
      <c r="IP310" s="8"/>
      <c r="IQ310" s="8"/>
    </row>
    <row r="311" spans="1:251" s="7" customFormat="1" x14ac:dyDescent="0.85">
      <c r="A311" s="8"/>
      <c r="B311" s="8"/>
      <c r="C311" s="98"/>
      <c r="D311" s="8"/>
      <c r="E311" s="8"/>
      <c r="F311" s="99"/>
      <c r="G311" s="8"/>
      <c r="H311" s="8"/>
      <c r="I311" s="8"/>
      <c r="J311" s="100"/>
      <c r="K311" s="8"/>
      <c r="L311" s="9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FU311" s="8"/>
      <c r="FV311" s="8"/>
      <c r="FW311" s="8"/>
      <c r="FX311" s="8"/>
      <c r="FY311" s="8"/>
      <c r="FZ311" s="8"/>
      <c r="GA311" s="8"/>
      <c r="GB311" s="8"/>
      <c r="GC311" s="8"/>
      <c r="GD311" s="8"/>
      <c r="GE311" s="8"/>
      <c r="GF311" s="8"/>
      <c r="GG311" s="8"/>
      <c r="GH311" s="8"/>
      <c r="GI311" s="8"/>
      <c r="GJ311" s="8"/>
      <c r="GK311" s="8"/>
      <c r="GL311" s="8"/>
      <c r="GM311" s="8"/>
      <c r="GN311" s="8"/>
      <c r="GO311" s="8"/>
      <c r="GP311" s="8"/>
      <c r="GQ311" s="8"/>
      <c r="GR311" s="8"/>
      <c r="GS311" s="8"/>
      <c r="GT311" s="8"/>
      <c r="GU311" s="8"/>
      <c r="GV311" s="8"/>
      <c r="GW311" s="8"/>
      <c r="GX311" s="8"/>
      <c r="GY311" s="8"/>
      <c r="GZ311" s="8"/>
      <c r="HA311" s="8"/>
      <c r="HB311" s="8"/>
      <c r="HC311" s="8"/>
      <c r="HD311" s="8"/>
      <c r="HE311" s="8"/>
      <c r="HF311" s="8"/>
      <c r="HG311" s="8"/>
      <c r="HH311" s="8"/>
      <c r="HI311" s="8"/>
      <c r="HJ311" s="8"/>
      <c r="HK311" s="8"/>
      <c r="HL311" s="8"/>
      <c r="HM311" s="8"/>
      <c r="HN311" s="8"/>
      <c r="HO311" s="8"/>
      <c r="HP311" s="8"/>
      <c r="HQ311" s="8"/>
      <c r="HR311" s="8"/>
      <c r="HS311" s="8"/>
      <c r="HT311" s="8"/>
      <c r="HU311" s="8"/>
      <c r="HV311" s="8"/>
      <c r="HW311" s="8"/>
      <c r="HX311" s="8"/>
      <c r="HY311" s="8"/>
      <c r="HZ311" s="8"/>
      <c r="IA311" s="8"/>
      <c r="IB311" s="8"/>
      <c r="IC311" s="8"/>
      <c r="ID311" s="8"/>
      <c r="IE311" s="8"/>
      <c r="IF311" s="8"/>
      <c r="IG311" s="8"/>
      <c r="IH311" s="8"/>
      <c r="II311" s="8"/>
      <c r="IJ311" s="8"/>
      <c r="IK311" s="8"/>
      <c r="IL311" s="8"/>
      <c r="IM311" s="8"/>
      <c r="IN311" s="8"/>
      <c r="IO311" s="8"/>
      <c r="IP311" s="8"/>
      <c r="IQ311" s="8"/>
    </row>
    <row r="312" spans="1:251" s="7" customFormat="1" x14ac:dyDescent="0.85">
      <c r="A312" s="8"/>
      <c r="B312" s="8"/>
      <c r="C312" s="98"/>
      <c r="D312" s="8"/>
      <c r="E312" s="8"/>
      <c r="F312" s="99"/>
      <c r="G312" s="8"/>
      <c r="H312" s="8"/>
      <c r="I312" s="8"/>
      <c r="J312" s="100"/>
      <c r="K312" s="8"/>
      <c r="L312" s="9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  <c r="HL312" s="8"/>
      <c r="HM312" s="8"/>
      <c r="HN312" s="8"/>
      <c r="HO312" s="8"/>
      <c r="HP312" s="8"/>
      <c r="HQ312" s="8"/>
      <c r="HR312" s="8"/>
      <c r="HS312" s="8"/>
      <c r="HT312" s="8"/>
      <c r="HU312" s="8"/>
      <c r="HV312" s="8"/>
      <c r="HW312" s="8"/>
      <c r="HX312" s="8"/>
      <c r="HY312" s="8"/>
      <c r="HZ312" s="8"/>
      <c r="IA312" s="8"/>
      <c r="IB312" s="8"/>
      <c r="IC312" s="8"/>
      <c r="ID312" s="8"/>
      <c r="IE312" s="8"/>
      <c r="IF312" s="8"/>
      <c r="IG312" s="8"/>
      <c r="IH312" s="8"/>
      <c r="II312" s="8"/>
      <c r="IJ312" s="8"/>
      <c r="IK312" s="8"/>
      <c r="IL312" s="8"/>
      <c r="IM312" s="8"/>
      <c r="IN312" s="8"/>
      <c r="IO312" s="8"/>
      <c r="IP312" s="8"/>
      <c r="IQ312" s="8"/>
    </row>
    <row r="313" spans="1:251" s="7" customFormat="1" x14ac:dyDescent="0.85">
      <c r="A313" s="8"/>
      <c r="B313" s="8"/>
      <c r="C313" s="98"/>
      <c r="D313" s="8"/>
      <c r="E313" s="8"/>
      <c r="F313" s="99"/>
      <c r="G313" s="8"/>
      <c r="H313" s="8"/>
      <c r="I313" s="8"/>
      <c r="J313" s="100"/>
      <c r="K313" s="8"/>
      <c r="L313" s="9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GU313" s="8"/>
      <c r="GV313" s="8"/>
      <c r="GW313" s="8"/>
      <c r="GX313" s="8"/>
      <c r="GY313" s="8"/>
      <c r="GZ313" s="8"/>
      <c r="HA313" s="8"/>
      <c r="HB313" s="8"/>
      <c r="HC313" s="8"/>
      <c r="HD313" s="8"/>
      <c r="HE313" s="8"/>
      <c r="HF313" s="8"/>
      <c r="HG313" s="8"/>
      <c r="HH313" s="8"/>
      <c r="HI313" s="8"/>
      <c r="HJ313" s="8"/>
      <c r="HK313" s="8"/>
      <c r="HL313" s="8"/>
      <c r="HM313" s="8"/>
      <c r="HN313" s="8"/>
      <c r="HO313" s="8"/>
      <c r="HP313" s="8"/>
      <c r="HQ313" s="8"/>
      <c r="HR313" s="8"/>
      <c r="HS313" s="8"/>
      <c r="HT313" s="8"/>
      <c r="HU313" s="8"/>
      <c r="HV313" s="8"/>
      <c r="HW313" s="8"/>
      <c r="HX313" s="8"/>
      <c r="HY313" s="8"/>
      <c r="HZ313" s="8"/>
      <c r="IA313" s="8"/>
      <c r="IB313" s="8"/>
      <c r="IC313" s="8"/>
      <c r="ID313" s="8"/>
      <c r="IE313" s="8"/>
      <c r="IF313" s="8"/>
      <c r="IG313" s="8"/>
      <c r="IH313" s="8"/>
      <c r="II313" s="8"/>
      <c r="IJ313" s="8"/>
      <c r="IK313" s="8"/>
      <c r="IL313" s="8"/>
      <c r="IM313" s="8"/>
      <c r="IN313" s="8"/>
      <c r="IO313" s="8"/>
      <c r="IP313" s="8"/>
      <c r="IQ313" s="8"/>
    </row>
    <row r="314" spans="1:251" s="7" customFormat="1" x14ac:dyDescent="0.85">
      <c r="A314" s="8"/>
      <c r="B314" s="8"/>
      <c r="C314" s="98"/>
      <c r="D314" s="8"/>
      <c r="E314" s="8"/>
      <c r="F314" s="99"/>
      <c r="G314" s="8"/>
      <c r="H314" s="8"/>
      <c r="I314" s="8"/>
      <c r="J314" s="100"/>
      <c r="K314" s="8"/>
      <c r="L314" s="9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  <c r="GJ314" s="8"/>
      <c r="GK314" s="8"/>
      <c r="GL314" s="8"/>
      <c r="GM314" s="8"/>
      <c r="GN314" s="8"/>
      <c r="GO314" s="8"/>
      <c r="GP314" s="8"/>
      <c r="GQ314" s="8"/>
      <c r="GR314" s="8"/>
      <c r="GS314" s="8"/>
      <c r="GT314" s="8"/>
      <c r="GU314" s="8"/>
      <c r="GV314" s="8"/>
      <c r="GW314" s="8"/>
      <c r="GX314" s="8"/>
      <c r="GY314" s="8"/>
      <c r="GZ314" s="8"/>
      <c r="HA314" s="8"/>
      <c r="HB314" s="8"/>
      <c r="HC314" s="8"/>
      <c r="HD314" s="8"/>
      <c r="HE314" s="8"/>
      <c r="HF314" s="8"/>
      <c r="HG314" s="8"/>
      <c r="HH314" s="8"/>
      <c r="HI314" s="8"/>
      <c r="HJ314" s="8"/>
      <c r="HK314" s="8"/>
      <c r="HL314" s="8"/>
      <c r="HM314" s="8"/>
      <c r="HN314" s="8"/>
      <c r="HO314" s="8"/>
      <c r="HP314" s="8"/>
      <c r="HQ314" s="8"/>
      <c r="HR314" s="8"/>
      <c r="HS314" s="8"/>
      <c r="HT314" s="8"/>
      <c r="HU314" s="8"/>
      <c r="HV314" s="8"/>
      <c r="HW314" s="8"/>
      <c r="HX314" s="8"/>
      <c r="HY314" s="8"/>
      <c r="HZ314" s="8"/>
      <c r="IA314" s="8"/>
      <c r="IB314" s="8"/>
      <c r="IC314" s="8"/>
      <c r="ID314" s="8"/>
      <c r="IE314" s="8"/>
      <c r="IF314" s="8"/>
      <c r="IG314" s="8"/>
      <c r="IH314" s="8"/>
      <c r="II314" s="8"/>
      <c r="IJ314" s="8"/>
      <c r="IK314" s="8"/>
      <c r="IL314" s="8"/>
      <c r="IM314" s="8"/>
      <c r="IN314" s="8"/>
      <c r="IO314" s="8"/>
      <c r="IP314" s="8"/>
      <c r="IQ314" s="8"/>
    </row>
    <row r="315" spans="1:251" s="7" customFormat="1" x14ac:dyDescent="0.85">
      <c r="A315" s="8"/>
      <c r="B315" s="8"/>
      <c r="C315" s="98"/>
      <c r="D315" s="8"/>
      <c r="E315" s="8"/>
      <c r="F315" s="99"/>
      <c r="G315" s="8"/>
      <c r="H315" s="8"/>
      <c r="I315" s="8"/>
      <c r="J315" s="100"/>
      <c r="K315" s="8"/>
      <c r="L315" s="9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8"/>
      <c r="GY315" s="8"/>
      <c r="GZ315" s="8"/>
      <c r="HA315" s="8"/>
      <c r="HB315" s="8"/>
      <c r="HC315" s="8"/>
      <c r="HD315" s="8"/>
      <c r="HE315" s="8"/>
      <c r="HF315" s="8"/>
      <c r="HG315" s="8"/>
      <c r="HH315" s="8"/>
      <c r="HI315" s="8"/>
      <c r="HJ315" s="8"/>
      <c r="HK315" s="8"/>
      <c r="HL315" s="8"/>
      <c r="HM315" s="8"/>
      <c r="HN315" s="8"/>
      <c r="HO315" s="8"/>
      <c r="HP315" s="8"/>
      <c r="HQ315" s="8"/>
      <c r="HR315" s="8"/>
      <c r="HS315" s="8"/>
      <c r="HT315" s="8"/>
      <c r="HU315" s="8"/>
      <c r="HV315" s="8"/>
      <c r="HW315" s="8"/>
      <c r="HX315" s="8"/>
      <c r="HY315" s="8"/>
      <c r="HZ315" s="8"/>
      <c r="IA315" s="8"/>
      <c r="IB315" s="8"/>
      <c r="IC315" s="8"/>
      <c r="ID315" s="8"/>
      <c r="IE315" s="8"/>
      <c r="IF315" s="8"/>
      <c r="IG315" s="8"/>
      <c r="IH315" s="8"/>
      <c r="II315" s="8"/>
      <c r="IJ315" s="8"/>
      <c r="IK315" s="8"/>
      <c r="IL315" s="8"/>
      <c r="IM315" s="8"/>
      <c r="IN315" s="8"/>
      <c r="IO315" s="8"/>
      <c r="IP315" s="8"/>
      <c r="IQ315" s="8"/>
    </row>
    <row r="316" spans="1:251" s="7" customFormat="1" x14ac:dyDescent="0.85">
      <c r="A316" s="8"/>
      <c r="B316" s="8"/>
      <c r="C316" s="98"/>
      <c r="D316" s="8"/>
      <c r="E316" s="8"/>
      <c r="F316" s="99"/>
      <c r="G316" s="8"/>
      <c r="H316" s="8"/>
      <c r="I316" s="8"/>
      <c r="J316" s="100"/>
      <c r="K316" s="8"/>
      <c r="L316" s="9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FU316" s="8"/>
      <c r="FV316" s="8"/>
      <c r="FW316" s="8"/>
      <c r="FX316" s="8"/>
      <c r="FY316" s="8"/>
      <c r="FZ316" s="8"/>
      <c r="GA316" s="8"/>
      <c r="GB316" s="8"/>
      <c r="GC316" s="8"/>
      <c r="GD316" s="8"/>
      <c r="GE316" s="8"/>
      <c r="GF316" s="8"/>
      <c r="GG316" s="8"/>
      <c r="GH316" s="8"/>
      <c r="GI316" s="8"/>
      <c r="GJ316" s="8"/>
      <c r="GK316" s="8"/>
      <c r="GL316" s="8"/>
      <c r="GM316" s="8"/>
      <c r="GN316" s="8"/>
      <c r="GO316" s="8"/>
      <c r="GP316" s="8"/>
      <c r="GQ316" s="8"/>
      <c r="GR316" s="8"/>
      <c r="GS316" s="8"/>
      <c r="GT316" s="8"/>
      <c r="GU316" s="8"/>
      <c r="GV316" s="8"/>
      <c r="GW316" s="8"/>
      <c r="GX316" s="8"/>
      <c r="GY316" s="8"/>
      <c r="GZ316" s="8"/>
      <c r="HA316" s="8"/>
      <c r="HB316" s="8"/>
      <c r="HC316" s="8"/>
      <c r="HD316" s="8"/>
      <c r="HE316" s="8"/>
      <c r="HF316" s="8"/>
      <c r="HG316" s="8"/>
      <c r="HH316" s="8"/>
      <c r="HI316" s="8"/>
      <c r="HJ316" s="8"/>
      <c r="HK316" s="8"/>
      <c r="HL316" s="8"/>
      <c r="HM316" s="8"/>
      <c r="HN316" s="8"/>
      <c r="HO316" s="8"/>
      <c r="HP316" s="8"/>
      <c r="HQ316" s="8"/>
      <c r="HR316" s="8"/>
      <c r="HS316" s="8"/>
      <c r="HT316" s="8"/>
      <c r="HU316" s="8"/>
      <c r="HV316" s="8"/>
      <c r="HW316" s="8"/>
      <c r="HX316" s="8"/>
      <c r="HY316" s="8"/>
      <c r="HZ316" s="8"/>
      <c r="IA316" s="8"/>
      <c r="IB316" s="8"/>
      <c r="IC316" s="8"/>
      <c r="ID316" s="8"/>
      <c r="IE316" s="8"/>
      <c r="IF316" s="8"/>
      <c r="IG316" s="8"/>
      <c r="IH316" s="8"/>
      <c r="II316" s="8"/>
      <c r="IJ316" s="8"/>
      <c r="IK316" s="8"/>
      <c r="IL316" s="8"/>
      <c r="IM316" s="8"/>
      <c r="IN316" s="8"/>
      <c r="IO316" s="8"/>
      <c r="IP316" s="8"/>
      <c r="IQ316" s="8"/>
    </row>
    <row r="317" spans="1:251" s="7" customFormat="1" x14ac:dyDescent="0.85">
      <c r="A317" s="8"/>
      <c r="B317" s="8"/>
      <c r="C317" s="98"/>
      <c r="D317" s="8"/>
      <c r="E317" s="8"/>
      <c r="F317" s="99"/>
      <c r="G317" s="8"/>
      <c r="H317" s="8"/>
      <c r="I317" s="8"/>
      <c r="J317" s="100"/>
      <c r="K317" s="8"/>
      <c r="L317" s="9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FU317" s="8"/>
      <c r="FV317" s="8"/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  <c r="GP317" s="8"/>
      <c r="GQ317" s="8"/>
      <c r="GR317" s="8"/>
      <c r="GS317" s="8"/>
      <c r="GT317" s="8"/>
      <c r="GU317" s="8"/>
      <c r="GV317" s="8"/>
      <c r="GW317" s="8"/>
      <c r="GX317" s="8"/>
      <c r="GY317" s="8"/>
      <c r="GZ317" s="8"/>
      <c r="HA317" s="8"/>
      <c r="HB317" s="8"/>
      <c r="HC317" s="8"/>
      <c r="HD317" s="8"/>
      <c r="HE317" s="8"/>
      <c r="HF317" s="8"/>
      <c r="HG317" s="8"/>
      <c r="HH317" s="8"/>
      <c r="HI317" s="8"/>
      <c r="HJ317" s="8"/>
      <c r="HK317" s="8"/>
      <c r="HL317" s="8"/>
      <c r="HM317" s="8"/>
      <c r="HN317" s="8"/>
      <c r="HO317" s="8"/>
      <c r="HP317" s="8"/>
      <c r="HQ317" s="8"/>
      <c r="HR317" s="8"/>
      <c r="HS317" s="8"/>
      <c r="HT317" s="8"/>
      <c r="HU317" s="8"/>
      <c r="HV317" s="8"/>
      <c r="HW317" s="8"/>
      <c r="HX317" s="8"/>
      <c r="HY317" s="8"/>
      <c r="HZ317" s="8"/>
      <c r="IA317" s="8"/>
      <c r="IB317" s="8"/>
      <c r="IC317" s="8"/>
      <c r="ID317" s="8"/>
      <c r="IE317" s="8"/>
      <c r="IF317" s="8"/>
      <c r="IG317" s="8"/>
      <c r="IH317" s="8"/>
      <c r="II317" s="8"/>
      <c r="IJ317" s="8"/>
      <c r="IK317" s="8"/>
      <c r="IL317" s="8"/>
      <c r="IM317" s="8"/>
      <c r="IN317" s="8"/>
      <c r="IO317" s="8"/>
      <c r="IP317" s="8"/>
      <c r="IQ317" s="8"/>
    </row>
    <row r="318" spans="1:251" s="7" customFormat="1" x14ac:dyDescent="0.85">
      <c r="A318" s="8"/>
      <c r="B318" s="8"/>
      <c r="C318" s="98"/>
      <c r="D318" s="8"/>
      <c r="E318" s="8"/>
      <c r="F318" s="99"/>
      <c r="G318" s="8"/>
      <c r="H318" s="8"/>
      <c r="I318" s="8"/>
      <c r="J318" s="100"/>
      <c r="K318" s="8"/>
      <c r="L318" s="9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  <c r="HM318" s="8"/>
      <c r="HN318" s="8"/>
      <c r="HO318" s="8"/>
      <c r="HP318" s="8"/>
      <c r="HQ318" s="8"/>
      <c r="HR318" s="8"/>
      <c r="HS318" s="8"/>
      <c r="HT318" s="8"/>
      <c r="HU318" s="8"/>
      <c r="HV318" s="8"/>
      <c r="HW318" s="8"/>
      <c r="HX318" s="8"/>
      <c r="HY318" s="8"/>
      <c r="HZ318" s="8"/>
      <c r="IA318" s="8"/>
      <c r="IB318" s="8"/>
      <c r="IC318" s="8"/>
      <c r="ID318" s="8"/>
      <c r="IE318" s="8"/>
      <c r="IF318" s="8"/>
      <c r="IG318" s="8"/>
      <c r="IH318" s="8"/>
      <c r="II318" s="8"/>
      <c r="IJ318" s="8"/>
      <c r="IK318" s="8"/>
      <c r="IL318" s="8"/>
      <c r="IM318" s="8"/>
      <c r="IN318" s="8"/>
      <c r="IO318" s="8"/>
      <c r="IP318" s="8"/>
      <c r="IQ318" s="8"/>
    </row>
    <row r="319" spans="1:251" s="7" customFormat="1" x14ac:dyDescent="0.85">
      <c r="A319" s="8"/>
      <c r="B319" s="8"/>
      <c r="C319" s="98"/>
      <c r="D319" s="8"/>
      <c r="E319" s="8"/>
      <c r="F319" s="99"/>
      <c r="G319" s="8"/>
      <c r="H319" s="8"/>
      <c r="I319" s="8"/>
      <c r="J319" s="100"/>
      <c r="K319" s="8"/>
      <c r="L319" s="9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FU319" s="8"/>
      <c r="FV319" s="8"/>
      <c r="FW319" s="8"/>
      <c r="FX319" s="8"/>
      <c r="FY319" s="8"/>
      <c r="FZ319" s="8"/>
      <c r="GA319" s="8"/>
      <c r="GB319" s="8"/>
      <c r="GC319" s="8"/>
      <c r="GD319" s="8"/>
      <c r="GE319" s="8"/>
      <c r="GF319" s="8"/>
      <c r="GG319" s="8"/>
      <c r="GH319" s="8"/>
      <c r="GI319" s="8"/>
      <c r="GJ319" s="8"/>
      <c r="GK319" s="8"/>
      <c r="GL319" s="8"/>
      <c r="GM319" s="8"/>
      <c r="GN319" s="8"/>
      <c r="GO319" s="8"/>
      <c r="GP319" s="8"/>
      <c r="GQ319" s="8"/>
      <c r="GR319" s="8"/>
      <c r="GS319" s="8"/>
      <c r="GT319" s="8"/>
      <c r="GU319" s="8"/>
      <c r="GV319" s="8"/>
      <c r="GW319" s="8"/>
      <c r="GX319" s="8"/>
      <c r="GY319" s="8"/>
      <c r="GZ319" s="8"/>
      <c r="HA319" s="8"/>
      <c r="HB319" s="8"/>
      <c r="HC319" s="8"/>
      <c r="HD319" s="8"/>
      <c r="HE319" s="8"/>
      <c r="HF319" s="8"/>
      <c r="HG319" s="8"/>
      <c r="HH319" s="8"/>
      <c r="HI319" s="8"/>
      <c r="HJ319" s="8"/>
      <c r="HK319" s="8"/>
      <c r="HL319" s="8"/>
      <c r="HM319" s="8"/>
      <c r="HN319" s="8"/>
      <c r="HO319" s="8"/>
      <c r="HP319" s="8"/>
      <c r="HQ319" s="8"/>
      <c r="HR319" s="8"/>
      <c r="HS319" s="8"/>
      <c r="HT319" s="8"/>
      <c r="HU319" s="8"/>
      <c r="HV319" s="8"/>
      <c r="HW319" s="8"/>
      <c r="HX319" s="8"/>
      <c r="HY319" s="8"/>
      <c r="HZ319" s="8"/>
      <c r="IA319" s="8"/>
      <c r="IB319" s="8"/>
      <c r="IC319" s="8"/>
      <c r="ID319" s="8"/>
      <c r="IE319" s="8"/>
      <c r="IF319" s="8"/>
      <c r="IG319" s="8"/>
      <c r="IH319" s="8"/>
      <c r="II319" s="8"/>
      <c r="IJ319" s="8"/>
      <c r="IK319" s="8"/>
      <c r="IL319" s="8"/>
      <c r="IM319" s="8"/>
      <c r="IN319" s="8"/>
      <c r="IO319" s="8"/>
      <c r="IP319" s="8"/>
      <c r="IQ319" s="8"/>
    </row>
    <row r="320" spans="1:251" s="7" customFormat="1" x14ac:dyDescent="0.85">
      <c r="A320" s="8"/>
      <c r="B320" s="8"/>
      <c r="C320" s="98"/>
      <c r="D320" s="8"/>
      <c r="E320" s="8"/>
      <c r="F320" s="99"/>
      <c r="G320" s="8"/>
      <c r="H320" s="8"/>
      <c r="I320" s="8"/>
      <c r="J320" s="100"/>
      <c r="K320" s="8"/>
      <c r="L320" s="9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  <c r="HI320" s="8"/>
      <c r="HJ320" s="8"/>
      <c r="HK320" s="8"/>
      <c r="HL320" s="8"/>
      <c r="HM320" s="8"/>
      <c r="HN320" s="8"/>
      <c r="HO320" s="8"/>
      <c r="HP320" s="8"/>
      <c r="HQ320" s="8"/>
      <c r="HR320" s="8"/>
      <c r="HS320" s="8"/>
      <c r="HT320" s="8"/>
      <c r="HU320" s="8"/>
      <c r="HV320" s="8"/>
      <c r="HW320" s="8"/>
      <c r="HX320" s="8"/>
      <c r="HY320" s="8"/>
      <c r="HZ320" s="8"/>
      <c r="IA320" s="8"/>
      <c r="IB320" s="8"/>
      <c r="IC320" s="8"/>
      <c r="ID320" s="8"/>
      <c r="IE320" s="8"/>
      <c r="IF320" s="8"/>
      <c r="IG320" s="8"/>
      <c r="IH320" s="8"/>
      <c r="II320" s="8"/>
      <c r="IJ320" s="8"/>
      <c r="IK320" s="8"/>
      <c r="IL320" s="8"/>
      <c r="IM320" s="8"/>
      <c r="IN320" s="8"/>
      <c r="IO320" s="8"/>
      <c r="IP320" s="8"/>
      <c r="IQ320" s="8"/>
    </row>
    <row r="321" spans="1:251" s="7" customFormat="1" x14ac:dyDescent="0.85">
      <c r="A321" s="8"/>
      <c r="B321" s="8"/>
      <c r="C321" s="98"/>
      <c r="D321" s="8"/>
      <c r="E321" s="8"/>
      <c r="F321" s="99"/>
      <c r="G321" s="8"/>
      <c r="H321" s="8"/>
      <c r="I321" s="8"/>
      <c r="J321" s="100"/>
      <c r="K321" s="8"/>
      <c r="L321" s="9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  <c r="HD321" s="8"/>
      <c r="HE321" s="8"/>
      <c r="HF321" s="8"/>
      <c r="HG321" s="8"/>
      <c r="HH321" s="8"/>
      <c r="HI321" s="8"/>
      <c r="HJ321" s="8"/>
      <c r="HK321" s="8"/>
      <c r="HL321" s="8"/>
      <c r="HM321" s="8"/>
      <c r="HN321" s="8"/>
      <c r="HO321" s="8"/>
      <c r="HP321" s="8"/>
      <c r="HQ321" s="8"/>
      <c r="HR321" s="8"/>
      <c r="HS321" s="8"/>
      <c r="HT321" s="8"/>
      <c r="HU321" s="8"/>
      <c r="HV321" s="8"/>
      <c r="HW321" s="8"/>
      <c r="HX321" s="8"/>
      <c r="HY321" s="8"/>
      <c r="HZ321" s="8"/>
      <c r="IA321" s="8"/>
      <c r="IB321" s="8"/>
      <c r="IC321" s="8"/>
      <c r="ID321" s="8"/>
      <c r="IE321" s="8"/>
      <c r="IF321" s="8"/>
      <c r="IG321" s="8"/>
      <c r="IH321" s="8"/>
      <c r="II321" s="8"/>
      <c r="IJ321" s="8"/>
      <c r="IK321" s="8"/>
      <c r="IL321" s="8"/>
      <c r="IM321" s="8"/>
      <c r="IN321" s="8"/>
      <c r="IO321" s="8"/>
      <c r="IP321" s="8"/>
      <c r="IQ321" s="8"/>
    </row>
    <row r="322" spans="1:251" s="7" customFormat="1" x14ac:dyDescent="0.85">
      <c r="A322" s="8"/>
      <c r="B322" s="8"/>
      <c r="C322" s="98"/>
      <c r="D322" s="8"/>
      <c r="E322" s="8"/>
      <c r="F322" s="99"/>
      <c r="G322" s="8"/>
      <c r="H322" s="8"/>
      <c r="I322" s="8"/>
      <c r="J322" s="100"/>
      <c r="K322" s="8"/>
      <c r="L322" s="9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FU322" s="8"/>
      <c r="FV322" s="8"/>
      <c r="FW322" s="8"/>
      <c r="FX322" s="8"/>
      <c r="FY322" s="8"/>
      <c r="FZ322" s="8"/>
      <c r="GA322" s="8"/>
      <c r="GB322" s="8"/>
      <c r="GC322" s="8"/>
      <c r="GD322" s="8"/>
      <c r="GE322" s="8"/>
      <c r="GF322" s="8"/>
      <c r="GG322" s="8"/>
      <c r="GH322" s="8"/>
      <c r="GI322" s="8"/>
      <c r="GJ322" s="8"/>
      <c r="GK322" s="8"/>
      <c r="GL322" s="8"/>
      <c r="GM322" s="8"/>
      <c r="GN322" s="8"/>
      <c r="GO322" s="8"/>
      <c r="GP322" s="8"/>
      <c r="GQ322" s="8"/>
      <c r="GR322" s="8"/>
      <c r="GS322" s="8"/>
      <c r="GT322" s="8"/>
      <c r="GU322" s="8"/>
      <c r="GV322" s="8"/>
      <c r="GW322" s="8"/>
      <c r="GX322" s="8"/>
      <c r="GY322" s="8"/>
      <c r="GZ322" s="8"/>
      <c r="HA322" s="8"/>
      <c r="HB322" s="8"/>
      <c r="HC322" s="8"/>
      <c r="HD322" s="8"/>
      <c r="HE322" s="8"/>
      <c r="HF322" s="8"/>
      <c r="HG322" s="8"/>
      <c r="HH322" s="8"/>
      <c r="HI322" s="8"/>
      <c r="HJ322" s="8"/>
      <c r="HK322" s="8"/>
      <c r="HL322" s="8"/>
      <c r="HM322" s="8"/>
      <c r="HN322" s="8"/>
      <c r="HO322" s="8"/>
      <c r="HP322" s="8"/>
      <c r="HQ322" s="8"/>
      <c r="HR322" s="8"/>
      <c r="HS322" s="8"/>
      <c r="HT322" s="8"/>
      <c r="HU322" s="8"/>
      <c r="HV322" s="8"/>
      <c r="HW322" s="8"/>
      <c r="HX322" s="8"/>
      <c r="HY322" s="8"/>
      <c r="HZ322" s="8"/>
      <c r="IA322" s="8"/>
      <c r="IB322" s="8"/>
      <c r="IC322" s="8"/>
      <c r="ID322" s="8"/>
      <c r="IE322" s="8"/>
      <c r="IF322" s="8"/>
      <c r="IG322" s="8"/>
      <c r="IH322" s="8"/>
      <c r="II322" s="8"/>
      <c r="IJ322" s="8"/>
      <c r="IK322" s="8"/>
      <c r="IL322" s="8"/>
      <c r="IM322" s="8"/>
      <c r="IN322" s="8"/>
      <c r="IO322" s="8"/>
      <c r="IP322" s="8"/>
      <c r="IQ322" s="8"/>
    </row>
    <row r="323" spans="1:251" s="7" customFormat="1" x14ac:dyDescent="0.85">
      <c r="A323" s="8"/>
      <c r="B323" s="8"/>
      <c r="C323" s="98"/>
      <c r="D323" s="8"/>
      <c r="E323" s="8"/>
      <c r="F323" s="99"/>
      <c r="G323" s="8"/>
      <c r="H323" s="8"/>
      <c r="I323" s="8"/>
      <c r="J323" s="100"/>
      <c r="K323" s="8"/>
      <c r="L323" s="9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  <c r="HK323" s="8"/>
      <c r="HL323" s="8"/>
      <c r="HM323" s="8"/>
      <c r="HN323" s="8"/>
      <c r="HO323" s="8"/>
      <c r="HP323" s="8"/>
      <c r="HQ323" s="8"/>
      <c r="HR323" s="8"/>
      <c r="HS323" s="8"/>
      <c r="HT323" s="8"/>
      <c r="HU323" s="8"/>
      <c r="HV323" s="8"/>
      <c r="HW323" s="8"/>
      <c r="HX323" s="8"/>
      <c r="HY323" s="8"/>
      <c r="HZ323" s="8"/>
      <c r="IA323" s="8"/>
      <c r="IB323" s="8"/>
      <c r="IC323" s="8"/>
      <c r="ID323" s="8"/>
      <c r="IE323" s="8"/>
      <c r="IF323" s="8"/>
      <c r="IG323" s="8"/>
      <c r="IH323" s="8"/>
      <c r="II323" s="8"/>
      <c r="IJ323" s="8"/>
      <c r="IK323" s="8"/>
      <c r="IL323" s="8"/>
      <c r="IM323" s="8"/>
      <c r="IN323" s="8"/>
      <c r="IO323" s="8"/>
      <c r="IP323" s="8"/>
      <c r="IQ323" s="8"/>
    </row>
    <row r="324" spans="1:251" s="7" customFormat="1" x14ac:dyDescent="0.85">
      <c r="A324" s="8"/>
      <c r="B324" s="8"/>
      <c r="C324" s="98"/>
      <c r="D324" s="8"/>
      <c r="E324" s="8"/>
      <c r="F324" s="99"/>
      <c r="G324" s="8"/>
      <c r="H324" s="8"/>
      <c r="I324" s="8"/>
      <c r="J324" s="100"/>
      <c r="K324" s="8"/>
      <c r="L324" s="9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FU324" s="8"/>
      <c r="FV324" s="8"/>
      <c r="FW324" s="8"/>
      <c r="FX324" s="8"/>
      <c r="FY324" s="8"/>
      <c r="FZ324" s="8"/>
      <c r="GA324" s="8"/>
      <c r="GB324" s="8"/>
      <c r="GC324" s="8"/>
      <c r="GD324" s="8"/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  <c r="HK324" s="8"/>
      <c r="HL324" s="8"/>
      <c r="HM324" s="8"/>
      <c r="HN324" s="8"/>
      <c r="HO324" s="8"/>
      <c r="HP324" s="8"/>
      <c r="HQ324" s="8"/>
      <c r="HR324" s="8"/>
      <c r="HS324" s="8"/>
      <c r="HT324" s="8"/>
      <c r="HU324" s="8"/>
      <c r="HV324" s="8"/>
      <c r="HW324" s="8"/>
      <c r="HX324" s="8"/>
      <c r="HY324" s="8"/>
      <c r="HZ324" s="8"/>
      <c r="IA324" s="8"/>
      <c r="IB324" s="8"/>
      <c r="IC324" s="8"/>
      <c r="ID324" s="8"/>
      <c r="IE324" s="8"/>
      <c r="IF324" s="8"/>
      <c r="IG324" s="8"/>
      <c r="IH324" s="8"/>
      <c r="II324" s="8"/>
      <c r="IJ324" s="8"/>
      <c r="IK324" s="8"/>
      <c r="IL324" s="8"/>
      <c r="IM324" s="8"/>
      <c r="IN324" s="8"/>
      <c r="IO324" s="8"/>
      <c r="IP324" s="8"/>
      <c r="IQ324" s="8"/>
    </row>
    <row r="325" spans="1:251" s="7" customFormat="1" x14ac:dyDescent="0.85">
      <c r="A325" s="8"/>
      <c r="B325" s="8"/>
      <c r="C325" s="98"/>
      <c r="D325" s="8"/>
      <c r="E325" s="8"/>
      <c r="F325" s="99"/>
      <c r="G325" s="8"/>
      <c r="H325" s="8"/>
      <c r="I325" s="8"/>
      <c r="J325" s="100"/>
      <c r="K325" s="8"/>
      <c r="L325" s="9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FU325" s="8"/>
      <c r="FV325" s="8"/>
      <c r="FW325" s="8"/>
      <c r="FX325" s="8"/>
      <c r="FY325" s="8"/>
      <c r="FZ325" s="8"/>
      <c r="GA325" s="8"/>
      <c r="GB325" s="8"/>
      <c r="GC325" s="8"/>
      <c r="GD325" s="8"/>
      <c r="GE325" s="8"/>
      <c r="GF325" s="8"/>
      <c r="GG325" s="8"/>
      <c r="GH325" s="8"/>
      <c r="GI325" s="8"/>
      <c r="GJ325" s="8"/>
      <c r="GK325" s="8"/>
      <c r="GL325" s="8"/>
      <c r="GM325" s="8"/>
      <c r="GN325" s="8"/>
      <c r="GO325" s="8"/>
      <c r="GP325" s="8"/>
      <c r="GQ325" s="8"/>
      <c r="GR325" s="8"/>
      <c r="GS325" s="8"/>
      <c r="GT325" s="8"/>
      <c r="GU325" s="8"/>
      <c r="GV325" s="8"/>
      <c r="GW325" s="8"/>
      <c r="GX325" s="8"/>
      <c r="GY325" s="8"/>
      <c r="GZ325" s="8"/>
      <c r="HA325" s="8"/>
      <c r="HB325" s="8"/>
      <c r="HC325" s="8"/>
      <c r="HD325" s="8"/>
      <c r="HE325" s="8"/>
      <c r="HF325" s="8"/>
      <c r="HG325" s="8"/>
      <c r="HH325" s="8"/>
      <c r="HI325" s="8"/>
      <c r="HJ325" s="8"/>
      <c r="HK325" s="8"/>
      <c r="HL325" s="8"/>
      <c r="HM325" s="8"/>
      <c r="HN325" s="8"/>
      <c r="HO325" s="8"/>
      <c r="HP325" s="8"/>
      <c r="HQ325" s="8"/>
      <c r="HR325" s="8"/>
      <c r="HS325" s="8"/>
      <c r="HT325" s="8"/>
      <c r="HU325" s="8"/>
      <c r="HV325" s="8"/>
      <c r="HW325" s="8"/>
      <c r="HX325" s="8"/>
      <c r="HY325" s="8"/>
      <c r="HZ325" s="8"/>
      <c r="IA325" s="8"/>
      <c r="IB325" s="8"/>
      <c r="IC325" s="8"/>
      <c r="ID325" s="8"/>
      <c r="IE325" s="8"/>
      <c r="IF325" s="8"/>
      <c r="IG325" s="8"/>
      <c r="IH325" s="8"/>
      <c r="II325" s="8"/>
      <c r="IJ325" s="8"/>
      <c r="IK325" s="8"/>
      <c r="IL325" s="8"/>
      <c r="IM325" s="8"/>
      <c r="IN325" s="8"/>
      <c r="IO325" s="8"/>
      <c r="IP325" s="8"/>
      <c r="IQ325" s="8"/>
    </row>
    <row r="326" spans="1:251" s="7" customFormat="1" x14ac:dyDescent="0.85">
      <c r="A326" s="8"/>
      <c r="B326" s="8"/>
      <c r="C326" s="98"/>
      <c r="D326" s="8"/>
      <c r="E326" s="8"/>
      <c r="F326" s="99"/>
      <c r="G326" s="8"/>
      <c r="H326" s="8"/>
      <c r="I326" s="8"/>
      <c r="J326" s="100"/>
      <c r="K326" s="8"/>
      <c r="L326" s="9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  <c r="HL326" s="8"/>
      <c r="HM326" s="8"/>
      <c r="HN326" s="8"/>
      <c r="HO326" s="8"/>
      <c r="HP326" s="8"/>
      <c r="HQ326" s="8"/>
      <c r="HR326" s="8"/>
      <c r="HS326" s="8"/>
      <c r="HT326" s="8"/>
      <c r="HU326" s="8"/>
      <c r="HV326" s="8"/>
      <c r="HW326" s="8"/>
      <c r="HX326" s="8"/>
      <c r="HY326" s="8"/>
      <c r="HZ326" s="8"/>
      <c r="IA326" s="8"/>
      <c r="IB326" s="8"/>
      <c r="IC326" s="8"/>
      <c r="ID326" s="8"/>
      <c r="IE326" s="8"/>
      <c r="IF326" s="8"/>
      <c r="IG326" s="8"/>
      <c r="IH326" s="8"/>
      <c r="II326" s="8"/>
      <c r="IJ326" s="8"/>
      <c r="IK326" s="8"/>
      <c r="IL326" s="8"/>
      <c r="IM326" s="8"/>
      <c r="IN326" s="8"/>
      <c r="IO326" s="8"/>
      <c r="IP326" s="8"/>
      <c r="IQ326" s="8"/>
    </row>
    <row r="327" spans="1:251" s="7" customFormat="1" x14ac:dyDescent="0.85">
      <c r="A327" s="8"/>
      <c r="B327" s="8"/>
      <c r="C327" s="98"/>
      <c r="D327" s="8"/>
      <c r="E327" s="8"/>
      <c r="F327" s="99"/>
      <c r="G327" s="8"/>
      <c r="H327" s="8"/>
      <c r="I327" s="8"/>
      <c r="J327" s="100"/>
      <c r="K327" s="8"/>
      <c r="L327" s="9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  <c r="HL327" s="8"/>
      <c r="HM327" s="8"/>
      <c r="HN327" s="8"/>
      <c r="HO327" s="8"/>
      <c r="HP327" s="8"/>
      <c r="HQ327" s="8"/>
      <c r="HR327" s="8"/>
      <c r="HS327" s="8"/>
      <c r="HT327" s="8"/>
      <c r="HU327" s="8"/>
      <c r="HV327" s="8"/>
      <c r="HW327" s="8"/>
      <c r="HX327" s="8"/>
      <c r="HY327" s="8"/>
      <c r="HZ327" s="8"/>
      <c r="IA327" s="8"/>
      <c r="IB327" s="8"/>
      <c r="IC327" s="8"/>
      <c r="ID327" s="8"/>
      <c r="IE327" s="8"/>
      <c r="IF327" s="8"/>
      <c r="IG327" s="8"/>
      <c r="IH327" s="8"/>
      <c r="II327" s="8"/>
      <c r="IJ327" s="8"/>
      <c r="IK327" s="8"/>
      <c r="IL327" s="8"/>
      <c r="IM327" s="8"/>
      <c r="IN327" s="8"/>
      <c r="IO327" s="8"/>
      <c r="IP327" s="8"/>
      <c r="IQ327" s="8"/>
    </row>
    <row r="328" spans="1:251" s="7" customFormat="1" x14ac:dyDescent="0.85">
      <c r="A328" s="8"/>
      <c r="B328" s="8"/>
      <c r="C328" s="98"/>
      <c r="D328" s="8"/>
      <c r="E328" s="8"/>
      <c r="F328" s="99"/>
      <c r="G328" s="8"/>
      <c r="H328" s="8"/>
      <c r="I328" s="8"/>
      <c r="J328" s="100"/>
      <c r="K328" s="8"/>
      <c r="L328" s="9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FU328" s="8"/>
      <c r="FV328" s="8"/>
      <c r="FW328" s="8"/>
      <c r="FX328" s="8"/>
      <c r="FY328" s="8"/>
      <c r="FZ328" s="8"/>
      <c r="GA328" s="8"/>
      <c r="GB328" s="8"/>
      <c r="GC328" s="8"/>
      <c r="GD328" s="8"/>
      <c r="GE328" s="8"/>
      <c r="GF328" s="8"/>
      <c r="GG328" s="8"/>
      <c r="GH328" s="8"/>
      <c r="GI328" s="8"/>
      <c r="GJ328" s="8"/>
      <c r="GK328" s="8"/>
      <c r="GL328" s="8"/>
      <c r="GM328" s="8"/>
      <c r="GN328" s="8"/>
      <c r="GO328" s="8"/>
      <c r="GP328" s="8"/>
      <c r="GQ328" s="8"/>
      <c r="GR328" s="8"/>
      <c r="GS328" s="8"/>
      <c r="GT328" s="8"/>
      <c r="GU328" s="8"/>
      <c r="GV328" s="8"/>
      <c r="GW328" s="8"/>
      <c r="GX328" s="8"/>
      <c r="GY328" s="8"/>
      <c r="GZ328" s="8"/>
      <c r="HA328" s="8"/>
      <c r="HB328" s="8"/>
      <c r="HC328" s="8"/>
      <c r="HD328" s="8"/>
      <c r="HE328" s="8"/>
      <c r="HF328" s="8"/>
      <c r="HG328" s="8"/>
      <c r="HH328" s="8"/>
      <c r="HI328" s="8"/>
      <c r="HJ328" s="8"/>
      <c r="HK328" s="8"/>
      <c r="HL328" s="8"/>
      <c r="HM328" s="8"/>
      <c r="HN328" s="8"/>
      <c r="HO328" s="8"/>
      <c r="HP328" s="8"/>
      <c r="HQ328" s="8"/>
      <c r="HR328" s="8"/>
      <c r="HS328" s="8"/>
      <c r="HT328" s="8"/>
      <c r="HU328" s="8"/>
      <c r="HV328" s="8"/>
      <c r="HW328" s="8"/>
      <c r="HX328" s="8"/>
      <c r="HY328" s="8"/>
      <c r="HZ328" s="8"/>
      <c r="IA328" s="8"/>
      <c r="IB328" s="8"/>
      <c r="IC328" s="8"/>
      <c r="ID328" s="8"/>
      <c r="IE328" s="8"/>
      <c r="IF328" s="8"/>
      <c r="IG328" s="8"/>
      <c r="IH328" s="8"/>
      <c r="II328" s="8"/>
      <c r="IJ328" s="8"/>
      <c r="IK328" s="8"/>
      <c r="IL328" s="8"/>
      <c r="IM328" s="8"/>
      <c r="IN328" s="8"/>
      <c r="IO328" s="8"/>
      <c r="IP328" s="8"/>
      <c r="IQ328" s="8"/>
    </row>
    <row r="329" spans="1:251" s="7" customFormat="1" x14ac:dyDescent="0.85">
      <c r="A329" s="8"/>
      <c r="B329" s="8"/>
      <c r="C329" s="98"/>
      <c r="D329" s="8"/>
      <c r="E329" s="8"/>
      <c r="F329" s="99"/>
      <c r="G329" s="8"/>
      <c r="H329" s="8"/>
      <c r="I329" s="8"/>
      <c r="J329" s="100"/>
      <c r="K329" s="8"/>
      <c r="L329" s="9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  <c r="HM329" s="8"/>
      <c r="HN329" s="8"/>
      <c r="HO329" s="8"/>
      <c r="HP329" s="8"/>
      <c r="HQ329" s="8"/>
      <c r="HR329" s="8"/>
      <c r="HS329" s="8"/>
      <c r="HT329" s="8"/>
      <c r="HU329" s="8"/>
      <c r="HV329" s="8"/>
      <c r="HW329" s="8"/>
      <c r="HX329" s="8"/>
      <c r="HY329" s="8"/>
      <c r="HZ329" s="8"/>
      <c r="IA329" s="8"/>
      <c r="IB329" s="8"/>
      <c r="IC329" s="8"/>
      <c r="ID329" s="8"/>
      <c r="IE329" s="8"/>
      <c r="IF329" s="8"/>
      <c r="IG329" s="8"/>
      <c r="IH329" s="8"/>
      <c r="II329" s="8"/>
      <c r="IJ329" s="8"/>
      <c r="IK329" s="8"/>
      <c r="IL329" s="8"/>
      <c r="IM329" s="8"/>
      <c r="IN329" s="8"/>
      <c r="IO329" s="8"/>
      <c r="IP329" s="8"/>
      <c r="IQ329" s="8"/>
    </row>
    <row r="330" spans="1:251" s="7" customFormat="1" x14ac:dyDescent="0.85">
      <c r="A330" s="8"/>
      <c r="B330" s="8"/>
      <c r="C330" s="98"/>
      <c r="D330" s="8"/>
      <c r="E330" s="8"/>
      <c r="F330" s="99"/>
      <c r="G330" s="8"/>
      <c r="H330" s="8"/>
      <c r="I330" s="8"/>
      <c r="J330" s="100"/>
      <c r="K330" s="8"/>
      <c r="L330" s="9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  <c r="HK330" s="8"/>
      <c r="HL330" s="8"/>
      <c r="HM330" s="8"/>
      <c r="HN330" s="8"/>
      <c r="HO330" s="8"/>
      <c r="HP330" s="8"/>
      <c r="HQ330" s="8"/>
      <c r="HR330" s="8"/>
      <c r="HS330" s="8"/>
      <c r="HT330" s="8"/>
      <c r="HU330" s="8"/>
      <c r="HV330" s="8"/>
      <c r="HW330" s="8"/>
      <c r="HX330" s="8"/>
      <c r="HY330" s="8"/>
      <c r="HZ330" s="8"/>
      <c r="IA330" s="8"/>
      <c r="IB330" s="8"/>
      <c r="IC330" s="8"/>
      <c r="ID330" s="8"/>
      <c r="IE330" s="8"/>
      <c r="IF330" s="8"/>
      <c r="IG330" s="8"/>
      <c r="IH330" s="8"/>
      <c r="II330" s="8"/>
      <c r="IJ330" s="8"/>
      <c r="IK330" s="8"/>
      <c r="IL330" s="8"/>
      <c r="IM330" s="8"/>
      <c r="IN330" s="8"/>
      <c r="IO330" s="8"/>
      <c r="IP330" s="8"/>
      <c r="IQ330" s="8"/>
    </row>
    <row r="331" spans="1:251" s="7" customFormat="1" x14ac:dyDescent="0.85">
      <c r="A331" s="8"/>
      <c r="B331" s="8"/>
      <c r="C331" s="98"/>
      <c r="D331" s="8"/>
      <c r="E331" s="8"/>
      <c r="F331" s="99"/>
      <c r="G331" s="8"/>
      <c r="H331" s="8"/>
      <c r="I331" s="8"/>
      <c r="J331" s="100"/>
      <c r="K331" s="8"/>
      <c r="L331" s="9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FU331" s="8"/>
      <c r="FV331" s="8"/>
      <c r="FW331" s="8"/>
      <c r="FX331" s="8"/>
      <c r="FY331" s="8"/>
      <c r="FZ331" s="8"/>
      <c r="GA331" s="8"/>
      <c r="GB331" s="8"/>
      <c r="GC331" s="8"/>
      <c r="GD331" s="8"/>
      <c r="GE331" s="8"/>
      <c r="GF331" s="8"/>
      <c r="GG331" s="8"/>
      <c r="GH331" s="8"/>
      <c r="GI331" s="8"/>
      <c r="GJ331" s="8"/>
      <c r="GK331" s="8"/>
      <c r="GL331" s="8"/>
      <c r="GM331" s="8"/>
      <c r="GN331" s="8"/>
      <c r="GO331" s="8"/>
      <c r="GP331" s="8"/>
      <c r="GQ331" s="8"/>
      <c r="GR331" s="8"/>
      <c r="GS331" s="8"/>
      <c r="GT331" s="8"/>
      <c r="GU331" s="8"/>
      <c r="GV331" s="8"/>
      <c r="GW331" s="8"/>
      <c r="GX331" s="8"/>
      <c r="GY331" s="8"/>
      <c r="GZ331" s="8"/>
      <c r="HA331" s="8"/>
      <c r="HB331" s="8"/>
      <c r="HC331" s="8"/>
      <c r="HD331" s="8"/>
      <c r="HE331" s="8"/>
      <c r="HF331" s="8"/>
      <c r="HG331" s="8"/>
      <c r="HH331" s="8"/>
      <c r="HI331" s="8"/>
      <c r="HJ331" s="8"/>
      <c r="HK331" s="8"/>
      <c r="HL331" s="8"/>
      <c r="HM331" s="8"/>
      <c r="HN331" s="8"/>
      <c r="HO331" s="8"/>
      <c r="HP331" s="8"/>
      <c r="HQ331" s="8"/>
      <c r="HR331" s="8"/>
      <c r="HS331" s="8"/>
      <c r="HT331" s="8"/>
      <c r="HU331" s="8"/>
      <c r="HV331" s="8"/>
      <c r="HW331" s="8"/>
      <c r="HX331" s="8"/>
      <c r="HY331" s="8"/>
      <c r="HZ331" s="8"/>
      <c r="IA331" s="8"/>
      <c r="IB331" s="8"/>
      <c r="IC331" s="8"/>
      <c r="ID331" s="8"/>
      <c r="IE331" s="8"/>
      <c r="IF331" s="8"/>
      <c r="IG331" s="8"/>
      <c r="IH331" s="8"/>
      <c r="II331" s="8"/>
      <c r="IJ331" s="8"/>
      <c r="IK331" s="8"/>
      <c r="IL331" s="8"/>
      <c r="IM331" s="8"/>
      <c r="IN331" s="8"/>
      <c r="IO331" s="8"/>
      <c r="IP331" s="8"/>
      <c r="IQ331" s="8"/>
    </row>
    <row r="332" spans="1:251" s="7" customFormat="1" x14ac:dyDescent="0.85">
      <c r="A332" s="8"/>
      <c r="B332" s="8"/>
      <c r="C332" s="98"/>
      <c r="D332" s="8"/>
      <c r="E332" s="8"/>
      <c r="F332" s="99"/>
      <c r="G332" s="8"/>
      <c r="H332" s="8"/>
      <c r="I332" s="8"/>
      <c r="J332" s="100"/>
      <c r="K332" s="8"/>
      <c r="L332" s="9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  <c r="HN332" s="8"/>
      <c r="HO332" s="8"/>
      <c r="HP332" s="8"/>
      <c r="HQ332" s="8"/>
      <c r="HR332" s="8"/>
      <c r="HS332" s="8"/>
      <c r="HT332" s="8"/>
      <c r="HU332" s="8"/>
      <c r="HV332" s="8"/>
      <c r="HW332" s="8"/>
      <c r="HX332" s="8"/>
      <c r="HY332" s="8"/>
      <c r="HZ332" s="8"/>
      <c r="IA332" s="8"/>
      <c r="IB332" s="8"/>
      <c r="IC332" s="8"/>
      <c r="ID332" s="8"/>
      <c r="IE332" s="8"/>
      <c r="IF332" s="8"/>
      <c r="IG332" s="8"/>
      <c r="IH332" s="8"/>
      <c r="II332" s="8"/>
      <c r="IJ332" s="8"/>
      <c r="IK332" s="8"/>
      <c r="IL332" s="8"/>
      <c r="IM332" s="8"/>
      <c r="IN332" s="8"/>
      <c r="IO332" s="8"/>
      <c r="IP332" s="8"/>
      <c r="IQ332" s="8"/>
    </row>
  </sheetData>
  <dataConsolidate/>
  <mergeCells count="12">
    <mergeCell ref="B1:J2"/>
    <mergeCell ref="B3:J3"/>
    <mergeCell ref="B4:J4"/>
    <mergeCell ref="A5:A7"/>
    <mergeCell ref="B5:B7"/>
    <mergeCell ref="C5:C7"/>
    <mergeCell ref="D5:J5"/>
    <mergeCell ref="K5:L5"/>
    <mergeCell ref="D6:J6"/>
    <mergeCell ref="K6:L6"/>
    <mergeCell ref="A74:B74"/>
    <mergeCell ref="A86:B86"/>
  </mergeCells>
  <pageMargins left="0" right="0" top="0" bottom="0" header="0" footer="0"/>
  <pageSetup paperSize="9" scale="1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Березень</vt:lpstr>
      <vt:lpstr>Березень!Заголовки_для_печати</vt:lpstr>
      <vt:lpstr>Березень!Область_печати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2023-05-02T11:14:33Z</cp:lastPrinted>
  <dcterms:created xsi:type="dcterms:W3CDTF">2023-05-02T11:05:21Z</dcterms:created>
  <dcterms:modified xsi:type="dcterms:W3CDTF">2023-05-02T11:15:25Z</dcterms:modified>
</cp:coreProperties>
</file>