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2\3-виконком-лютий виконання\"/>
    </mc:Choice>
  </mc:AlternateContent>
  <xr:revisionPtr revIDLastSave="0" documentId="13_ncr:1_{81375415-E0AC-4F11-9802-DEC24348C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аліз" sheetId="1" r:id="rId1"/>
  </sheets>
  <definedNames>
    <definedName name="_xlnm.Print_Titles" localSheetId="0">аналіз!$5:$8</definedName>
    <definedName name="_xlnm.Print_Area" localSheetId="0">аналіз!$A$1:$J$133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7" i="1" l="1"/>
  <c r="J10" i="1"/>
  <c r="I131" i="1"/>
  <c r="I130" i="1"/>
  <c r="I129" i="1"/>
  <c r="I128" i="1"/>
  <c r="I127" i="1"/>
  <c r="I126" i="1"/>
  <c r="I124" i="1"/>
  <c r="I123" i="1"/>
  <c r="I122" i="1"/>
  <c r="I121" i="1"/>
  <c r="I120" i="1"/>
  <c r="I119" i="1"/>
  <c r="I118" i="1"/>
  <c r="I112" i="1"/>
  <c r="I111" i="1"/>
  <c r="I110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1" i="1"/>
  <c r="I70" i="1"/>
  <c r="I69" i="1"/>
  <c r="I68" i="1"/>
  <c r="I67" i="1"/>
  <c r="I66" i="1"/>
  <c r="I65" i="1"/>
  <c r="I64" i="1"/>
  <c r="I63" i="1"/>
  <c r="I62" i="1"/>
  <c r="I61" i="1"/>
  <c r="I59" i="1"/>
  <c r="I58" i="1"/>
  <c r="I56" i="1"/>
  <c r="I55" i="1"/>
  <c r="I54" i="1"/>
  <c r="I53" i="1"/>
  <c r="I52" i="1"/>
  <c r="I51" i="1"/>
  <c r="I49" i="1"/>
  <c r="I48" i="1"/>
  <c r="I46" i="1"/>
  <c r="I45" i="1"/>
  <c r="I44" i="1"/>
  <c r="I42" i="1"/>
  <c r="I41" i="1"/>
  <c r="I39" i="1"/>
  <c r="I38" i="1"/>
  <c r="I37" i="1"/>
  <c r="I35" i="1"/>
  <c r="I34" i="1"/>
  <c r="I33" i="1"/>
  <c r="I32" i="1"/>
  <c r="I30" i="1"/>
  <c r="I29" i="1"/>
  <c r="I28" i="1"/>
  <c r="I27" i="1"/>
  <c r="I25" i="1"/>
  <c r="I24" i="1"/>
  <c r="I23" i="1"/>
  <c r="I20" i="1"/>
  <c r="I19" i="1"/>
  <c r="I18" i="1"/>
  <c r="I17" i="1"/>
  <c r="I16" i="1"/>
  <c r="H131" i="1"/>
  <c r="H130" i="1"/>
  <c r="H127" i="1"/>
  <c r="H122" i="1"/>
  <c r="H121" i="1"/>
  <c r="H120" i="1"/>
  <c r="H119" i="1"/>
  <c r="H118" i="1"/>
  <c r="H116" i="1"/>
  <c r="H112" i="1"/>
  <c r="H111" i="1"/>
  <c r="H110" i="1"/>
  <c r="J131" i="1"/>
  <c r="G131" i="1"/>
  <c r="J130" i="1"/>
  <c r="G130" i="1"/>
  <c r="J129" i="1"/>
  <c r="G129" i="1"/>
  <c r="J128" i="1"/>
  <c r="G128" i="1"/>
  <c r="J127" i="1"/>
  <c r="G127" i="1"/>
  <c r="J126" i="1"/>
  <c r="G126" i="1"/>
  <c r="J125" i="1"/>
  <c r="G125" i="1"/>
  <c r="J124" i="1"/>
  <c r="G124" i="1"/>
  <c r="J123" i="1"/>
  <c r="G123" i="1"/>
  <c r="J122" i="1"/>
  <c r="G122" i="1"/>
  <c r="J121" i="1"/>
  <c r="G121" i="1"/>
  <c r="J120" i="1"/>
  <c r="G120" i="1"/>
  <c r="J119" i="1"/>
  <c r="G119" i="1"/>
  <c r="J118" i="1"/>
  <c r="J117" i="1"/>
  <c r="G118" i="1"/>
  <c r="F117" i="1"/>
  <c r="E117" i="1"/>
  <c r="H117" i="1" s="1"/>
  <c r="D117" i="1"/>
  <c r="C117" i="1"/>
  <c r="J116" i="1"/>
  <c r="G116" i="1"/>
  <c r="J115" i="1"/>
  <c r="G115" i="1"/>
  <c r="J114" i="1"/>
  <c r="G114" i="1"/>
  <c r="J113" i="1"/>
  <c r="G113" i="1"/>
  <c r="J112" i="1"/>
  <c r="G112" i="1"/>
  <c r="J111" i="1"/>
  <c r="G111" i="1"/>
  <c r="J110" i="1"/>
  <c r="G110" i="1"/>
  <c r="J109" i="1"/>
  <c r="F109" i="1"/>
  <c r="E109" i="1"/>
  <c r="I109" i="1" s="1"/>
  <c r="D109" i="1"/>
  <c r="D132" i="1"/>
  <c r="C109" i="1"/>
  <c r="C132" i="1"/>
  <c r="G108" i="1"/>
  <c r="F106" i="1"/>
  <c r="E106" i="1"/>
  <c r="D106" i="1"/>
  <c r="C106" i="1"/>
  <c r="J105" i="1"/>
  <c r="G105" i="1"/>
  <c r="H104" i="1"/>
  <c r="G104" i="1"/>
  <c r="J103" i="1"/>
  <c r="H103" i="1"/>
  <c r="G103" i="1"/>
  <c r="J102" i="1"/>
  <c r="H102" i="1"/>
  <c r="G102" i="1"/>
  <c r="H101" i="1"/>
  <c r="G101" i="1"/>
  <c r="H100" i="1"/>
  <c r="G100" i="1"/>
  <c r="J99" i="1"/>
  <c r="H99" i="1"/>
  <c r="G99" i="1"/>
  <c r="J98" i="1"/>
  <c r="H98" i="1"/>
  <c r="G98" i="1"/>
  <c r="J97" i="1"/>
  <c r="H97" i="1"/>
  <c r="G97" i="1"/>
  <c r="J96" i="1"/>
  <c r="H96" i="1"/>
  <c r="G96" i="1"/>
  <c r="J95" i="1"/>
  <c r="G95" i="1"/>
  <c r="H94" i="1"/>
  <c r="G94" i="1"/>
  <c r="J93" i="1"/>
  <c r="H93" i="1"/>
  <c r="G93" i="1"/>
  <c r="J92" i="1"/>
  <c r="H92" i="1"/>
  <c r="G92" i="1"/>
  <c r="J91" i="1"/>
  <c r="H91" i="1"/>
  <c r="G91" i="1"/>
  <c r="J90" i="1"/>
  <c r="H90" i="1"/>
  <c r="G90" i="1"/>
  <c r="J89" i="1"/>
  <c r="H89" i="1"/>
  <c r="G89" i="1"/>
  <c r="J88" i="1"/>
  <c r="H88" i="1"/>
  <c r="G88" i="1"/>
  <c r="J87" i="1"/>
  <c r="G87" i="1"/>
  <c r="H86" i="1"/>
  <c r="G86" i="1"/>
  <c r="J85" i="1"/>
  <c r="H85" i="1"/>
  <c r="G85" i="1"/>
  <c r="J84" i="1"/>
  <c r="H84" i="1"/>
  <c r="G84" i="1"/>
  <c r="J83" i="1"/>
  <c r="H83" i="1"/>
  <c r="G83" i="1"/>
  <c r="J82" i="1"/>
  <c r="H82" i="1"/>
  <c r="G82" i="1"/>
  <c r="J81" i="1"/>
  <c r="H81" i="1"/>
  <c r="G81" i="1"/>
  <c r="J80" i="1"/>
  <c r="H80" i="1"/>
  <c r="G80" i="1"/>
  <c r="G79" i="1"/>
  <c r="J78" i="1"/>
  <c r="H78" i="1"/>
  <c r="G78" i="1"/>
  <c r="J77" i="1"/>
  <c r="H77" i="1"/>
  <c r="G77" i="1"/>
  <c r="J76" i="1"/>
  <c r="G76" i="1"/>
  <c r="J75" i="1"/>
  <c r="G75" i="1"/>
  <c r="J74" i="1"/>
  <c r="H74" i="1"/>
  <c r="G74" i="1"/>
  <c r="J73" i="1"/>
  <c r="G73" i="1"/>
  <c r="J71" i="1"/>
  <c r="H71" i="1"/>
  <c r="G71" i="1"/>
  <c r="J70" i="1"/>
  <c r="H70" i="1"/>
  <c r="G70" i="1"/>
  <c r="J69" i="1"/>
  <c r="H69" i="1"/>
  <c r="G69" i="1"/>
  <c r="J68" i="1"/>
  <c r="H68" i="1"/>
  <c r="G68" i="1"/>
  <c r="J67" i="1"/>
  <c r="H67" i="1"/>
  <c r="G67" i="1"/>
  <c r="J66" i="1"/>
  <c r="H66" i="1"/>
  <c r="G66" i="1"/>
  <c r="J65" i="1"/>
  <c r="H65" i="1"/>
  <c r="G65" i="1"/>
  <c r="J64" i="1"/>
  <c r="G64" i="1"/>
  <c r="J63" i="1"/>
  <c r="G63" i="1"/>
  <c r="J62" i="1"/>
  <c r="H62" i="1"/>
  <c r="G62" i="1"/>
  <c r="J61" i="1"/>
  <c r="J60" i="1" s="1"/>
  <c r="H61" i="1"/>
  <c r="G61" i="1"/>
  <c r="F60" i="1"/>
  <c r="E60" i="1"/>
  <c r="I60" i="1" s="1"/>
  <c r="D60" i="1"/>
  <c r="C60" i="1"/>
  <c r="J59" i="1"/>
  <c r="H59" i="1"/>
  <c r="G59" i="1"/>
  <c r="J58" i="1"/>
  <c r="H58" i="1"/>
  <c r="G58" i="1"/>
  <c r="J57" i="1"/>
  <c r="F57" i="1"/>
  <c r="E57" i="1"/>
  <c r="I57" i="1" s="1"/>
  <c r="D57" i="1"/>
  <c r="C57" i="1"/>
  <c r="J56" i="1"/>
  <c r="H56" i="1"/>
  <c r="G56" i="1"/>
  <c r="J55" i="1"/>
  <c r="H55" i="1"/>
  <c r="G55" i="1"/>
  <c r="J54" i="1"/>
  <c r="H54" i="1"/>
  <c r="G54" i="1"/>
  <c r="J53" i="1"/>
  <c r="H53" i="1"/>
  <c r="G53" i="1"/>
  <c r="J52" i="1"/>
  <c r="G52" i="1"/>
  <c r="J51" i="1"/>
  <c r="G51" i="1"/>
  <c r="J50" i="1"/>
  <c r="J49" i="1"/>
  <c r="H49" i="1"/>
  <c r="G49" i="1"/>
  <c r="J48" i="1"/>
  <c r="H48" i="1"/>
  <c r="G48" i="1"/>
  <c r="G47" i="1"/>
  <c r="F47" i="1"/>
  <c r="E47" i="1"/>
  <c r="J46" i="1"/>
  <c r="H46" i="1"/>
  <c r="G46" i="1"/>
  <c r="J45" i="1"/>
  <c r="H45" i="1"/>
  <c r="G45" i="1"/>
  <c r="J44" i="1"/>
  <c r="J43" i="1" s="1"/>
  <c r="H44" i="1"/>
  <c r="G44" i="1"/>
  <c r="F43" i="1"/>
  <c r="E43" i="1"/>
  <c r="I43" i="1" s="1"/>
  <c r="D43" i="1"/>
  <c r="G43" i="1" s="1"/>
  <c r="C43" i="1"/>
  <c r="J42" i="1"/>
  <c r="H42" i="1"/>
  <c r="G42" i="1"/>
  <c r="J41" i="1"/>
  <c r="J40" i="1" s="1"/>
  <c r="H41" i="1"/>
  <c r="G41" i="1"/>
  <c r="F40" i="1"/>
  <c r="E40" i="1"/>
  <c r="I40" i="1" s="1"/>
  <c r="D40" i="1"/>
  <c r="G40" i="1" s="1"/>
  <c r="C40" i="1"/>
  <c r="J39" i="1"/>
  <c r="H39" i="1"/>
  <c r="G39" i="1"/>
  <c r="J38" i="1"/>
  <c r="H38" i="1"/>
  <c r="G38" i="1"/>
  <c r="J37" i="1"/>
  <c r="J36" i="1"/>
  <c r="H37" i="1"/>
  <c r="G37" i="1"/>
  <c r="F36" i="1"/>
  <c r="E36" i="1"/>
  <c r="H36" i="1" s="1"/>
  <c r="D36" i="1"/>
  <c r="G36" i="1" s="1"/>
  <c r="C36" i="1"/>
  <c r="J35" i="1"/>
  <c r="H35" i="1"/>
  <c r="G35" i="1"/>
  <c r="J34" i="1"/>
  <c r="H34" i="1"/>
  <c r="G34" i="1"/>
  <c r="J33" i="1"/>
  <c r="H33" i="1"/>
  <c r="G33" i="1"/>
  <c r="J32" i="1"/>
  <c r="J31" i="1" s="1"/>
  <c r="H32" i="1"/>
  <c r="G32" i="1"/>
  <c r="F31" i="1"/>
  <c r="E31" i="1"/>
  <c r="I31" i="1" s="1"/>
  <c r="D31" i="1"/>
  <c r="G31" i="1"/>
  <c r="C31" i="1"/>
  <c r="J30" i="1"/>
  <c r="H30" i="1"/>
  <c r="G30" i="1"/>
  <c r="J29" i="1"/>
  <c r="H29" i="1"/>
  <c r="G29" i="1"/>
  <c r="J28" i="1"/>
  <c r="H28" i="1"/>
  <c r="G28" i="1"/>
  <c r="J27" i="1"/>
  <c r="H27" i="1"/>
  <c r="G27" i="1"/>
  <c r="J26" i="1"/>
  <c r="F26" i="1"/>
  <c r="E26" i="1"/>
  <c r="H26" i="1" s="1"/>
  <c r="D26" i="1"/>
  <c r="G26" i="1" s="1"/>
  <c r="C26" i="1"/>
  <c r="J25" i="1"/>
  <c r="H25" i="1"/>
  <c r="G25" i="1"/>
  <c r="J24" i="1"/>
  <c r="H24" i="1"/>
  <c r="G24" i="1"/>
  <c r="J23" i="1"/>
  <c r="J22" i="1"/>
  <c r="H23" i="1"/>
  <c r="G23" i="1"/>
  <c r="F22" i="1"/>
  <c r="E22" i="1"/>
  <c r="I22" i="1" s="1"/>
  <c r="D22" i="1"/>
  <c r="C22" i="1"/>
  <c r="G21" i="1"/>
  <c r="J20" i="1"/>
  <c r="G20" i="1"/>
  <c r="H19" i="1"/>
  <c r="G19" i="1"/>
  <c r="J18" i="1"/>
  <c r="G18" i="1"/>
  <c r="J17" i="1"/>
  <c r="G17" i="1"/>
  <c r="J16" i="1"/>
  <c r="G16" i="1"/>
  <c r="J15" i="1"/>
  <c r="I15" i="1"/>
  <c r="H15" i="1"/>
  <c r="G15" i="1"/>
  <c r="J14" i="1"/>
  <c r="I14" i="1"/>
  <c r="H14" i="1"/>
  <c r="G14" i="1"/>
  <c r="J13" i="1"/>
  <c r="I13" i="1"/>
  <c r="G13" i="1"/>
  <c r="J12" i="1"/>
  <c r="I12" i="1"/>
  <c r="H12" i="1"/>
  <c r="G12" i="1"/>
  <c r="J11" i="1"/>
  <c r="I11" i="1"/>
  <c r="H11" i="1"/>
  <c r="G11" i="1"/>
  <c r="F10" i="1"/>
  <c r="E10" i="1"/>
  <c r="D10" i="1"/>
  <c r="D72" i="1" s="1"/>
  <c r="C10" i="1"/>
  <c r="H9" i="1"/>
  <c r="G9" i="1"/>
  <c r="H106" i="1"/>
  <c r="I106" i="1"/>
  <c r="G106" i="1"/>
  <c r="J106" i="1"/>
  <c r="E72" i="1"/>
  <c r="I72" i="1" s="1"/>
  <c r="G22" i="1"/>
  <c r="G109" i="1"/>
  <c r="F72" i="1"/>
  <c r="F107" i="1" s="1"/>
  <c r="C72" i="1"/>
  <c r="C107" i="1" s="1"/>
  <c r="H22" i="1"/>
  <c r="J132" i="1"/>
  <c r="E132" i="1"/>
  <c r="I132" i="1" s="1"/>
  <c r="G132" i="1"/>
  <c r="GS22" i="1"/>
  <c r="F132" i="1"/>
  <c r="G10" i="1"/>
  <c r="G57" i="1"/>
  <c r="G60" i="1"/>
  <c r="I10" i="1"/>
  <c r="H10" i="1"/>
  <c r="H57" i="1"/>
  <c r="H72" i="1"/>
  <c r="E107" i="1"/>
  <c r="E133" i="1"/>
  <c r="G72" i="1" l="1"/>
  <c r="J72" i="1"/>
  <c r="J107" i="1" s="1"/>
  <c r="J133" i="1" s="1"/>
  <c r="D107" i="1"/>
  <c r="H107" i="1"/>
  <c r="F133" i="1"/>
  <c r="H133" i="1" s="1"/>
  <c r="C133" i="1"/>
  <c r="I133" i="1" s="1"/>
  <c r="I107" i="1"/>
  <c r="H109" i="1"/>
  <c r="H132" i="1"/>
  <c r="I26" i="1"/>
  <c r="I36" i="1"/>
  <c r="H31" i="1"/>
  <c r="D133" i="1" l="1"/>
  <c r="G133" i="1" s="1"/>
  <c r="G107" i="1"/>
</calcChain>
</file>

<file path=xl/sharedStrings.xml><?xml version="1.0" encoding="utf-8"?>
<sst xmlns="http://schemas.openxmlformats.org/spreadsheetml/2006/main" count="159" uniqueCount="127">
  <si>
    <t xml:space="preserve"> </t>
  </si>
  <si>
    <t>Червоноградська міська територіальна громада</t>
  </si>
  <si>
    <t>План на  січень-грудень 2021 року</t>
  </si>
  <si>
    <t>% вик.  плану на січ-груд21р</t>
  </si>
  <si>
    <t>% вик. до відпов. пер-ду  мин. року</t>
  </si>
  <si>
    <t>% вик.до плану на       2021 р</t>
  </si>
  <si>
    <t>7  (5/4)</t>
  </si>
  <si>
    <t>10  (5-4)</t>
  </si>
  <si>
    <t xml:space="preserve">    Загальний фонд</t>
  </si>
  <si>
    <t>Податок на доходи фізичних осіб</t>
  </si>
  <si>
    <t>Б.150%</t>
  </si>
  <si>
    <t xml:space="preserve">Податок на доходи фізичних осіб, що сплачується податковими агентами із доходів платника податку у вигляді заробітної плати 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</si>
  <si>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</si>
  <si>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</si>
  <si>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б.150%</t>
  </si>
  <si>
    <t>Податок на доходи фізичних осіб, що сплачується фізичним особами за результатами річного декларування</t>
  </si>
  <si>
    <t>Податок на прибуток підпрємств та фін установ ком власності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</si>
  <si>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</si>
  <si>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ресурсів(крім рентної плати за спеціальне використання  лісових ресурсів в частині деревини , заготовленої в порядку рубок головного користування</t>
  </si>
  <si>
    <t xml:space="preserve">Надходження рентної плати за спеціальне використання </t>
  </si>
  <si>
    <t>Рентна плата за користування надрами для видобування корисних копалин загальнодержавного значення</t>
  </si>
  <si>
    <t>Рентна плата за користування надрами для видобування кам`яного вугілля коксівного та енергетичного</t>
  </si>
  <si>
    <t>Акцизний под з реал  роздрібної торгівлі підакцизних товарів</t>
  </si>
  <si>
    <t>Акцизний податок з виробленого в Україні пального</t>
  </si>
  <si>
    <t>Акцизний податок з  ввезеного на митну  територію України пального</t>
  </si>
  <si>
    <t>Податок на нерухоме майно, відмінне від земельної ділянки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</si>
  <si>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</si>
  <si>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</si>
  <si>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</si>
  <si>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об'єктів нежитлової нерухомості</t>
  </si>
  <si>
    <t>Плата за землю</t>
  </si>
  <si>
    <t>Земельний податок з юридичних осіб</t>
  </si>
  <si>
    <t>Оренда плата з юридичних осіб</t>
  </si>
  <si>
    <t>Земельний податок з фізичних осіб</t>
  </si>
  <si>
    <t>Орендна плата з фізичних осіб</t>
  </si>
  <si>
    <t xml:space="preserve">Транспортний податок </t>
  </si>
  <si>
    <t>Транспортний податок з фізичних осіб</t>
  </si>
  <si>
    <t>Транспортний податок з юридичних осіб</t>
  </si>
  <si>
    <t>Збір за місця для припаркування транспортних засобів</t>
  </si>
  <si>
    <t>Туристичний збір</t>
  </si>
  <si>
    <t>Туристичний збір сплачений  юридичними особами</t>
  </si>
  <si>
    <t>Туристичний збір сплачений фізичними особами</t>
  </si>
  <si>
    <t xml:space="preserve">Єдиний податок </t>
  </si>
  <si>
    <t>Єдиний податок з юридичних осіб</t>
  </si>
  <si>
    <t>Єдиний податок з фізичних осіб</t>
  </si>
  <si>
    <t>Єдиний податок з сільгосп. Товаровиробників</t>
  </si>
  <si>
    <t>Частина чистого прибутку (доходу) комун.підприємств та їх об"єдн, що вилучається до відповідного місцевого бюджету</t>
  </si>
  <si>
    <t>Інші надходження</t>
  </si>
  <si>
    <t>Адміністративні штрафи та 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</si>
  <si>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</si>
  <si>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Адмiнiстративний збiр за проведення державної реєстрацiї юридичних осiб, фiзичних осiб — пiдприємцiв та громадських формувань</t>
  </si>
  <si>
    <t>Плата за надання інших адміністративних послуг</t>
  </si>
  <si>
    <t>Плата за скорочення термінів надання послуг у сфері державної реєстрації речових прав на нерухоме майно                                                     та їх обтяжень і державної реєстрації юридичних осіб, фізичних осіб - підприємців та громадських фо</t>
  </si>
  <si>
    <t>Плата за оренду комунального майна</t>
  </si>
  <si>
    <t>Надходження від орендної плати за користування цілісним майновим комплексом та іншим майном, що перебуває в комунальній власності(району у місті, міста районного значення, села, селища чи їх об'єднань)</t>
  </si>
  <si>
    <t>Надходження від орендної плати за користування цілісним майновим комплексом та іншим майном, що перебуває в комунальній власності (району або міста республіканського (в АРК) та обласного значення)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</si>
  <si>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</si>
  <si>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</si>
  <si>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повязане з видачею та оформленням закордоних паспортів (посвідок) та паспортів громадян України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</si>
  <si>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</si>
  <si>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</si>
  <si>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Надходження коштів від Державного фонду дорогоцінних металів і дорогоцінного каміння  </t>
  </si>
  <si>
    <t>Податок з реклами  </t>
  </si>
  <si>
    <t>Разом загальний фонд за мінусом офіційних трансфертів</t>
  </si>
  <si>
    <t xml:space="preserve">Освітня субвенція </t>
  </si>
  <si>
    <t xml:space="preserve">Медична субвенція </t>
  </si>
  <si>
    <t>Субвенція з дб міс б на здійсн заходів щодо соц-ек розвитку окремих територій</t>
  </si>
  <si>
    <t>Субвенція з дб мб на зд заходів щодо соціально-економічного розвитку окремих територій</t>
  </si>
  <si>
    <t>С з мб на виплату грошової компенсації за належні для отримання жилі приміщення для сімей осіб, визначених абзацами 5-8 пункту 1 статті 10 Закону України `Про статус ветеранів війни, гарантії їх соціального захисту`, для осіб з інва</t>
  </si>
  <si>
    <t>Субвенція з місцевого бюджету на проектні, будівельно-ремонтні роботи, придбання житла та приміщень для розвитку</t>
  </si>
  <si>
    <t>Субвенція з місцевого бюджету на здійснення переданих видатків у сфері освіти  за рахунок коштів освітньої субвенції-ІРЦ</t>
  </si>
  <si>
    <t>Суб з м б за рахунок залишку коштів освітньої субвенції, що утворився на початок бюджетного періоду</t>
  </si>
  <si>
    <t>Субвенція з м б на реконструкцію приймальних відділень в закладах охорони здоров"я за рахунок  субвенції з державного бюджету</t>
  </si>
  <si>
    <t>Субв з МБ за рахунок зал осв субв, що утвор на поч бюдж пер</t>
  </si>
  <si>
    <t>Субвенція з місцевого бюджету на надання державної підтримки особам з особливими освітніми потребами за рахунок ДБ відповідної субвенції з державного бюджету,</t>
  </si>
  <si>
    <t>Суб з м б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</si>
  <si>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МБ за рахунок загальної осв. Субв , що утворил на початок бюджетного період.</t>
  </si>
  <si>
    <t>Субвенціяз місцевого бюджкту на  надана державної підтримки особам з особливими освітніми потребами за рахунок ДБ відповідної субвенції з державного бюджету</t>
  </si>
  <si>
    <t>Субвенція з мб на здійснення переданих видатків у сфері охорони здоров"я за рахунок коштів мед субвенції  ІНСУЛІН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</si>
  <si>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</si>
  <si>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Суб з мб на відшкодув вартості  лік засобів  для лікув окремих захв за рахунок відповідної  субвенції з дб ЛІКИ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</si>
  <si>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</si>
  <si>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</si>
  <si>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мб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</si>
  <si>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місцевого бюджету на реалізацію проектів співробітництва між територіальними громадами(РАДЕХІВ 20)</t>
  </si>
  <si>
    <t>інші субвенції</t>
  </si>
  <si>
    <t>Субвенція з мб на реаліззаходівна підв якості освіти за рахунок відповідної субвенції з державного бюджету</t>
  </si>
  <si>
    <t xml:space="preserve">Інші субвенції з місцевого бюджету </t>
  </si>
  <si>
    <t>Субвенція з мб на реалізацію програми  "Спроможна школа для кращих результатів"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</si>
  <si>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</si>
  <si>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 xml:space="preserve">РАЗОМ ТРАНСФЕРТИ </t>
  </si>
  <si>
    <t>ВСЬОГО ЗАГАЛЬНИЙ ФОНД</t>
  </si>
  <si>
    <t xml:space="preserve">    Спеціальний фонд</t>
  </si>
  <si>
    <t>Екологічний податок</t>
  </si>
  <si>
    <t>Надходження від викидів забруднюючик речовин в атмосферне повітря стаціонарними джерелами забруднення</t>
  </si>
  <si>
    <t>Надходження від скидів забруднюючих речовин безпосередньо у водні обєкти</t>
  </si>
  <si>
    <t>Надходження від розміщення відходів у спеціально відведених для цього місцях чи на обєктах,крім розміщення окремих видів доходів як вторинної сировини</t>
  </si>
  <si>
    <t>Інші збори за забруднення навколишнього природного середовища до Фонду охорони навколишнього природного середовища  </t>
  </si>
  <si>
    <t>Надходження коштів від відшкодування втрат сільськогосподарського і лісогосподарського виробництва  </t>
  </si>
  <si>
    <t>Грошові стягнення за шкоду заподіяну НС</t>
  </si>
  <si>
    <t xml:space="preserve">Надходження коштів пайової участі </t>
  </si>
  <si>
    <t>Власні надходження бюджетних установ                  і організацій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</si>
  <si>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</si>
  <si>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</t>
  </si>
  <si>
    <t xml:space="preserve">Надходження бюджетних установ від реалізації в установленому порядку майна (крім нерухомого майна)
</t>
  </si>
  <si>
    <t xml:space="preserve">Благодійні внески, гранти та дарунки
</t>
  </si>
  <si>
    <t xml:space="preserve"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об’єктів </t>
  </si>
  <si>
    <t>Надходження коштів від приватизації  майна, що перебуває у комунальній власності</t>
  </si>
  <si>
    <t>Кошти від продажу зем ділянок нес-г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</si>
  <si>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</si>
  <si>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Субвенція з державного бюджету місцевим бюджетам на розвиток комунальної інфраструктури, у тому числі на придбання комунальної техніки</t>
  </si>
  <si>
    <t>Субвенція з мб на фін  будівництва, реконстр, рем і утрим автом доріг загального користування місцевого значення, вулиць і доріг комунальної власності у населених пунктахза рахунок відповідної субвенці</t>
  </si>
  <si>
    <t>Субвенція з місцевого бюджету на погашення заборгованості з різниці в тарифах що підлягає урегулюванню згідно ЗУ " Про заходи , спрямовані на регулювання заборгованості теплопостачальних та теплогенеруючих організацій та підприємств</t>
  </si>
  <si>
    <t>Субвенція з м б на виконання інвестиційних проектів</t>
  </si>
  <si>
    <t>Субвенція з м б на виконання природоохоронних заходів</t>
  </si>
  <si>
    <t>Інші субвенції</t>
  </si>
  <si>
    <t>РАЗОМ СПЕЦІАЛЬНИЙ ФОНД</t>
  </si>
  <si>
    <t>ВСЬОГО ДОХОДІВ</t>
  </si>
  <si>
    <t>грудень</t>
  </si>
  <si>
    <t>План на 2021 рік</t>
  </si>
  <si>
    <t>Факт за 2021 рік</t>
  </si>
  <si>
    <t>Факт за  2020 рік</t>
  </si>
  <si>
    <t>ВІДХИЛЕННЯ</t>
  </si>
  <si>
    <t>Акцизний податок</t>
  </si>
  <si>
    <t>Адм збір за держ реєстрацію речових прав на нерух майно та їх обтяжень</t>
  </si>
  <si>
    <t>Дотація з міс б на здійснення переданих з державного бюджету видатків з утримання закладів освіти та охорони  здоров"я за рахунок відповідної додаткової дотації з державного бюджету</t>
  </si>
  <si>
    <t xml:space="preserve">       АНАЛІЗ НАДХОДЖЕННЬ ДОХОДІВ ДО МІСЦЕВОГО БЮДЖЕТУ за 2021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</si>
</sst>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_-* #,##0.00\ &quot;грн.&quot;_-;\-* #,##0.00\ &quot;грн.&quot;_-;_-* &quot;-&quot;??\ &quot;грн.&quot;_-;_-@_-"/>
  </numFmts>
  <fonts count="36" x14ac:knownFonts="1">
    <font>
      <sz val="10"/>
      <name val="Arial Cyr"/>
      <charset val="204"/>
    </font>
    <font>
      <sz val="10"/>
      <name val="Arial Cyr"/>
      <charset val="204"/>
    </font>
    <font>
      <b/>
      <sz val="49"/>
      <name val="Times New Roman"/>
      <family val="1"/>
      <charset val="204"/>
    </font>
    <font>
      <b/>
      <sz val="50"/>
      <name val="Times New Roman"/>
      <family val="1"/>
      <charset val="204"/>
    </font>
    <font>
      <b/>
      <sz val="60"/>
      <name val="Times New Roman"/>
      <family val="1"/>
      <charset val="204"/>
    </font>
    <font>
      <sz val="28"/>
      <name val="Times New Roman"/>
      <family val="1"/>
      <charset val="204"/>
    </font>
    <font>
      <b/>
      <sz val="3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10"/>
      <name val="Times New Roman"/>
      <family val="1"/>
      <charset val="204"/>
    </font>
    <font>
      <sz val="22"/>
      <name val="Times New Roman"/>
      <family val="1"/>
      <charset val="204"/>
    </font>
    <font>
      <b/>
      <sz val="36"/>
      <name val="Times New Roman"/>
      <family val="1"/>
      <charset val="204"/>
    </font>
    <font>
      <b/>
      <i/>
      <sz val="64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32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4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b/>
      <sz val="37"/>
      <name val="Times New Roman"/>
      <family val="1"/>
      <charset val="204"/>
    </font>
    <font>
      <b/>
      <sz val="4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45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u/>
      <sz val="48"/>
      <name val="Times New Roman"/>
      <family val="1"/>
      <charset val="204"/>
    </font>
    <font>
      <b/>
      <sz val="48"/>
      <color indexed="10"/>
      <name val="Times New Roman"/>
      <family val="1"/>
      <charset val="204"/>
    </font>
    <font>
      <sz val="4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b/>
      <sz val="48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35" fillId="0" borderId="0"/>
  </cellStyleXfs>
  <cellXfs count="168">
    <xf numFmtId="0" fontId="0" fillId="0" borderId="0" xfId="0"/>
    <xf numFmtId="0" fontId="5" fillId="0" borderId="0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9" fillId="2" borderId="0" xfId="0" applyFont="1" applyFill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0" xfId="0" applyNumberFormat="1" applyFont="1" applyFill="1" applyAlignment="1" applyProtection="1">
      <alignment wrapText="1"/>
      <protection locked="0"/>
    </xf>
    <xf numFmtId="2" fontId="5" fillId="2" borderId="0" xfId="0" applyNumberFormat="1" applyFont="1" applyFill="1" applyBorder="1" applyAlignment="1" applyProtection="1">
      <alignment wrapText="1"/>
      <protection locked="0"/>
    </xf>
    <xf numFmtId="164" fontId="3" fillId="3" borderId="1" xfId="0" applyNumberFormat="1" applyFont="1" applyFill="1" applyBorder="1" applyAlignment="1" applyProtection="1">
      <alignment horizontal="right" vertical="center"/>
    </xf>
    <xf numFmtId="4" fontId="3" fillId="3" borderId="1" xfId="0" applyNumberFormat="1" applyFont="1" applyFill="1" applyBorder="1" applyAlignment="1" applyProtection="1">
      <alignment horizontal="right" vertical="center"/>
    </xf>
    <xf numFmtId="166" fontId="3" fillId="3" borderId="1" xfId="0" applyNumberFormat="1" applyFont="1" applyFill="1" applyBorder="1" applyAlignment="1" applyProtection="1">
      <alignment horizontal="right" vertical="center"/>
    </xf>
    <xf numFmtId="166" fontId="3" fillId="3" borderId="1" xfId="0" applyNumberFormat="1" applyFont="1" applyFill="1" applyBorder="1" applyAlignment="1" applyProtection="1">
      <alignment horizontal="right" vertical="center"/>
    </xf>
    <xf numFmtId="0" fontId="5" fillId="0" borderId="1" xfId="0" applyFont="1" applyBorder="1" applyProtection="1">
      <protection locked="0"/>
    </xf>
    <xf numFmtId="0" fontId="12" fillId="2" borderId="2" xfId="0" applyFont="1" applyFill="1" applyBorder="1" applyProtection="1">
      <protection locked="0"/>
    </xf>
    <xf numFmtId="0" fontId="13" fillId="2" borderId="2" xfId="0" applyFont="1" applyFill="1" applyBorder="1" applyProtection="1">
      <protection locked="0"/>
    </xf>
    <xf numFmtId="0" fontId="13" fillId="0" borderId="2" xfId="0" applyFont="1" applyBorder="1" applyProtection="1">
      <protection locked="0"/>
    </xf>
    <xf numFmtId="0" fontId="13" fillId="0" borderId="3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1" xfId="0" applyFont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12" fillId="2" borderId="0" xfId="0" applyFont="1" applyFill="1" applyBorder="1" applyProtection="1">
      <protection locked="0"/>
    </xf>
    <xf numFmtId="0" fontId="13" fillId="2" borderId="0" xfId="0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2" fontId="1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9" fillId="2" borderId="0" xfId="0" applyFont="1" applyFill="1" applyBorder="1" applyProtection="1">
      <protection locked="0"/>
    </xf>
    <xf numFmtId="0" fontId="20" fillId="2" borderId="0" xfId="0" applyFont="1" applyFill="1" applyBorder="1" applyProtection="1">
      <protection locked="0"/>
    </xf>
    <xf numFmtId="0" fontId="20" fillId="0" borderId="0" xfId="0" applyFont="1" applyFill="1" applyBorder="1" applyProtection="1">
      <protection locked="0"/>
    </xf>
    <xf numFmtId="0" fontId="20" fillId="0" borderId="0" xfId="0" applyFont="1" applyBorder="1" applyProtection="1">
      <protection locked="0"/>
    </xf>
    <xf numFmtId="0" fontId="20" fillId="0" borderId="1" xfId="0" applyFont="1" applyBorder="1" applyProtection="1">
      <protection locked="0"/>
    </xf>
    <xf numFmtId="0" fontId="17" fillId="2" borderId="1" xfId="0" applyFont="1" applyFill="1" applyBorder="1" applyProtection="1">
      <protection locked="0"/>
    </xf>
    <xf numFmtId="0" fontId="17" fillId="2" borderId="1" xfId="0" applyFont="1" applyFill="1" applyBorder="1" applyAlignment="1" applyProtection="1">
      <alignment vertical="center"/>
      <protection locked="0"/>
    </xf>
    <xf numFmtId="2" fontId="17" fillId="2" borderId="1" xfId="0" applyNumberFormat="1" applyFont="1" applyFill="1" applyBorder="1" applyAlignment="1" applyProtection="1">
      <alignment horizontal="justify" vertical="center" wrapText="1"/>
      <protection locked="0"/>
    </xf>
    <xf numFmtId="0" fontId="21" fillId="2" borderId="0" xfId="0" applyFont="1" applyFill="1" applyBorder="1" applyProtection="1">
      <protection locked="0"/>
    </xf>
    <xf numFmtId="0" fontId="22" fillId="2" borderId="0" xfId="0" applyFont="1" applyFill="1" applyBorder="1" applyProtection="1">
      <protection locked="0"/>
    </xf>
    <xf numFmtId="0" fontId="22" fillId="0" borderId="0" xfId="0" applyFont="1" applyFill="1" applyBorder="1" applyProtection="1">
      <protection locked="0"/>
    </xf>
    <xf numFmtId="0" fontId="22" fillId="0" borderId="0" xfId="0" applyFont="1" applyBorder="1" applyProtection="1">
      <protection locked="0"/>
    </xf>
    <xf numFmtId="0" fontId="22" fillId="0" borderId="1" xfId="0" applyFont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Protection="1">
      <protection locked="0"/>
    </xf>
    <xf numFmtId="2" fontId="10" fillId="2" borderId="1" xfId="0" applyNumberFormat="1" applyFont="1" applyFill="1" applyBorder="1" applyAlignment="1" applyProtection="1">
      <alignment horizontal="left" vertical="center" wrapText="1"/>
    </xf>
    <xf numFmtId="2" fontId="1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Protection="1">
      <protection locked="0"/>
    </xf>
    <xf numFmtId="0" fontId="17" fillId="4" borderId="1" xfId="0" applyFont="1" applyFill="1" applyBorder="1" applyAlignment="1" applyProtection="1">
      <alignment vertical="center"/>
      <protection locked="0"/>
    </xf>
    <xf numFmtId="2" fontId="17" fillId="4" borderId="1" xfId="0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Border="1" applyProtection="1">
      <protection locked="0"/>
    </xf>
    <xf numFmtId="0" fontId="13" fillId="5" borderId="1" xfId="0" applyFont="1" applyFill="1" applyBorder="1" applyProtection="1">
      <protection locked="0"/>
    </xf>
    <xf numFmtId="2" fontId="17" fillId="2" borderId="1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 applyProtection="1">
      <protection locked="0"/>
    </xf>
    <xf numFmtId="0" fontId="13" fillId="0" borderId="0" xfId="0" applyFont="1" applyFill="1" applyBorder="1" applyAlignment="1" applyProtection="1">
      <protection locked="0"/>
    </xf>
    <xf numFmtId="0" fontId="13" fillId="2" borderId="0" xfId="0" applyFont="1" applyFill="1" applyBorder="1" applyAlignment="1" applyProtection="1">
      <protection locked="0"/>
    </xf>
    <xf numFmtId="0" fontId="13" fillId="2" borderId="1" xfId="0" applyFont="1" applyFill="1" applyBorder="1" applyAlignment="1" applyProtection="1">
      <protection locked="0"/>
    </xf>
    <xf numFmtId="2" fontId="17" fillId="0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 applyProtection="1">
      <alignment horizontal="right" vertical="center" wrapText="1"/>
      <protection locked="0"/>
    </xf>
    <xf numFmtId="0" fontId="17" fillId="0" borderId="1" xfId="0" applyFont="1" applyFill="1" applyBorder="1" applyAlignment="1">
      <alignment vertical="center"/>
    </xf>
    <xf numFmtId="2" fontId="17" fillId="2" borderId="1" xfId="0" applyNumberFormat="1" applyFont="1" applyFill="1" applyBorder="1" applyAlignment="1" applyProtection="1">
      <alignment vertical="center" wrapText="1"/>
      <protection locked="0"/>
    </xf>
    <xf numFmtId="2" fontId="23" fillId="2" borderId="1" xfId="0" applyNumberFormat="1" applyFont="1" applyFill="1" applyBorder="1" applyAlignment="1" applyProtection="1">
      <alignment horizontal="justify" vertical="center" wrapText="1"/>
      <protection locked="0"/>
    </xf>
    <xf numFmtId="2" fontId="6" fillId="2" borderId="1" xfId="0" applyNumberFormat="1" applyFont="1" applyFill="1" applyBorder="1" applyAlignment="1" applyProtection="1">
      <alignment horizontal="justify" vertical="center" wrapText="1"/>
      <protection locked="0"/>
    </xf>
    <xf numFmtId="0" fontId="21" fillId="0" borderId="0" xfId="0" applyFont="1" applyFill="1" applyBorder="1" applyProtection="1">
      <protection locked="0"/>
    </xf>
    <xf numFmtId="0" fontId="22" fillId="0" borderId="1" xfId="0" applyFont="1" applyFill="1" applyBorder="1" applyProtection="1">
      <protection locked="0"/>
    </xf>
    <xf numFmtId="0" fontId="17" fillId="4" borderId="1" xfId="0" applyFont="1" applyFill="1" applyBorder="1" applyAlignment="1" applyProtection="1">
      <alignment vertical="center"/>
      <protection locked="0"/>
    </xf>
    <xf numFmtId="2" fontId="6" fillId="4" borderId="1" xfId="0" applyNumberFormat="1" applyFont="1" applyFill="1" applyBorder="1" applyAlignment="1" applyProtection="1">
      <alignment horizontal="justify" vertical="center" wrapText="1"/>
      <protection locked="0"/>
    </xf>
    <xf numFmtId="0" fontId="22" fillId="5" borderId="1" xfId="0" applyFont="1" applyFill="1" applyBorder="1" applyProtection="1">
      <protection locked="0"/>
    </xf>
    <xf numFmtId="2" fontId="17" fillId="4" borderId="1" xfId="0" applyNumberFormat="1" applyFont="1" applyFill="1" applyBorder="1" applyAlignment="1" applyProtection="1">
      <alignment horizontal="justify" vertical="center" wrapText="1"/>
      <protection locked="0"/>
    </xf>
    <xf numFmtId="0" fontId="22" fillId="2" borderId="1" xfId="0" applyFont="1" applyFill="1" applyBorder="1" applyProtection="1">
      <protection locked="0"/>
    </xf>
    <xf numFmtId="0" fontId="24" fillId="2" borderId="1" xfId="0" applyFont="1" applyFill="1" applyBorder="1" applyAlignment="1" applyProtection="1">
      <alignment vertical="center"/>
      <protection locked="0"/>
    </xf>
    <xf numFmtId="2" fontId="24" fillId="2" borderId="1" xfId="0" applyNumberFormat="1" applyFont="1" applyFill="1" applyBorder="1" applyAlignment="1">
      <alignment vertical="center" wrapText="1"/>
    </xf>
    <xf numFmtId="0" fontId="25" fillId="0" borderId="0" xfId="0" applyFont="1" applyFill="1" applyBorder="1" applyProtection="1">
      <protection locked="0"/>
    </xf>
    <xf numFmtId="0" fontId="25" fillId="0" borderId="1" xfId="0" applyFont="1" applyFill="1" applyBorder="1" applyProtection="1">
      <protection locked="0"/>
    </xf>
    <xf numFmtId="0" fontId="25" fillId="2" borderId="1" xfId="0" applyFont="1" applyFill="1" applyBorder="1" applyProtection="1">
      <protection locked="0"/>
    </xf>
    <xf numFmtId="2" fontId="24" fillId="2" borderId="1" xfId="0" applyNumberFormat="1" applyFont="1" applyFill="1" applyBorder="1" applyAlignment="1">
      <alignment horizontal="justify" vertical="center" wrapText="1"/>
    </xf>
    <xf numFmtId="2" fontId="24" fillId="2" borderId="1" xfId="0" applyNumberFormat="1" applyFont="1" applyFill="1" applyBorder="1" applyAlignment="1">
      <alignment horizontal="left" vertical="top" wrapText="1"/>
    </xf>
    <xf numFmtId="2" fontId="26" fillId="2" borderId="1" xfId="0" applyNumberFormat="1" applyFont="1" applyFill="1" applyBorder="1" applyAlignment="1">
      <alignment horizontal="justify" vertical="top" wrapText="1"/>
    </xf>
    <xf numFmtId="2" fontId="24" fillId="2" borderId="1" xfId="0" applyNumberFormat="1" applyFont="1" applyFill="1" applyBorder="1" applyAlignment="1">
      <alignment horizontal="justify" vertical="top" wrapText="1"/>
    </xf>
    <xf numFmtId="2" fontId="10" fillId="2" borderId="1" xfId="0" applyNumberFormat="1" applyFont="1" applyFill="1" applyBorder="1" applyAlignment="1" applyProtection="1">
      <alignment horizontal="justify" vertical="top" wrapText="1"/>
      <protection locked="0"/>
    </xf>
    <xf numFmtId="2" fontId="17" fillId="2" borderId="1" xfId="0" applyNumberFormat="1" applyFont="1" applyFill="1" applyBorder="1" applyAlignment="1">
      <alignment horizontal="left" vertical="top" wrapText="1"/>
    </xf>
    <xf numFmtId="2" fontId="10" fillId="2" borderId="1" xfId="0" applyNumberFormat="1" applyFont="1" applyFill="1" applyBorder="1" applyAlignment="1">
      <alignment horizontal="left" vertical="top" wrapText="1"/>
    </xf>
    <xf numFmtId="4" fontId="27" fillId="3" borderId="1" xfId="0" applyNumberFormat="1" applyFont="1" applyFill="1" applyBorder="1" applyAlignment="1" applyProtection="1">
      <alignment horizontal="right" vertical="center"/>
    </xf>
    <xf numFmtId="2" fontId="10" fillId="2" borderId="1" xfId="0" applyNumberFormat="1" applyFont="1" applyFill="1" applyBorder="1" applyAlignment="1" applyProtection="1">
      <alignment horizontal="justify" vertical="center" wrapText="1"/>
      <protection locked="0"/>
    </xf>
    <xf numFmtId="2" fontId="10" fillId="2" borderId="1" xfId="0" applyNumberFormat="1" applyFont="1" applyFill="1" applyBorder="1" applyAlignment="1" applyProtection="1">
      <alignment horizontal="left" vertical="top" wrapText="1"/>
      <protection locked="0"/>
    </xf>
    <xf numFmtId="2" fontId="10" fillId="2" borderId="1" xfId="0" applyNumberFormat="1" applyFont="1" applyFill="1" applyBorder="1" applyAlignment="1" applyProtection="1">
      <alignment horizontal="center" vertical="top" wrapText="1"/>
      <protection locked="0"/>
    </xf>
    <xf numFmtId="2" fontId="10" fillId="2" borderId="1" xfId="0" applyNumberFormat="1" applyFont="1" applyFill="1" applyBorder="1" applyAlignment="1" applyProtection="1">
      <alignment vertical="top" wrapText="1"/>
      <protection locked="0"/>
    </xf>
    <xf numFmtId="0" fontId="13" fillId="0" borderId="0" xfId="0" applyFont="1" applyFill="1" applyProtection="1">
      <protection locked="0"/>
    </xf>
    <xf numFmtId="0" fontId="13" fillId="0" borderId="0" xfId="0" applyFont="1" applyProtection="1">
      <protection locked="0"/>
    </xf>
    <xf numFmtId="2" fontId="9" fillId="2" borderId="0" xfId="0" applyNumberFormat="1" applyFont="1" applyFill="1" applyAlignment="1" applyProtection="1">
      <alignment wrapText="1"/>
      <protection locked="0"/>
    </xf>
    <xf numFmtId="0" fontId="29" fillId="0" borderId="0" xfId="0" applyFont="1" applyFill="1" applyProtection="1">
      <protection locked="0"/>
    </xf>
    <xf numFmtId="0" fontId="9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29" fillId="2" borderId="0" xfId="0" applyFont="1" applyFill="1" applyProtection="1">
      <protection locked="0"/>
    </xf>
    <xf numFmtId="2" fontId="13" fillId="2" borderId="0" xfId="0" applyNumberFormat="1" applyFont="1" applyFill="1" applyAlignment="1" applyProtection="1">
      <alignment wrapText="1"/>
      <protection locked="0"/>
    </xf>
    <xf numFmtId="0" fontId="13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2" fontId="13" fillId="0" borderId="0" xfId="0" applyNumberFormat="1" applyFont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27" fillId="2" borderId="1" xfId="0" applyFont="1" applyFill="1" applyBorder="1" applyAlignment="1" applyProtection="1">
      <alignment horizontal="center" vertical="center" wrapText="1"/>
      <protection locked="0"/>
    </xf>
    <xf numFmtId="49" fontId="27" fillId="2" borderId="1" xfId="0" applyNumberFormat="1" applyFont="1" applyFill="1" applyBorder="1" applyAlignment="1" applyProtection="1">
      <alignment horizontal="center" vertical="center" wrapText="1"/>
    </xf>
    <xf numFmtId="0" fontId="27" fillId="2" borderId="1" xfId="0" applyFont="1" applyFill="1" applyBorder="1" applyAlignment="1" applyProtection="1">
      <alignment horizontal="center" vertical="top"/>
      <protection locked="0"/>
    </xf>
    <xf numFmtId="0" fontId="27" fillId="2" borderId="1" xfId="0" applyFont="1" applyFill="1" applyBorder="1" applyAlignment="1" applyProtection="1">
      <alignment horizontal="right" vertical="center"/>
      <protection locked="0"/>
    </xf>
    <xf numFmtId="0" fontId="32" fillId="2" borderId="1" xfId="0" applyFont="1" applyFill="1" applyBorder="1" applyProtection="1">
      <protection locked="0"/>
    </xf>
    <xf numFmtId="164" fontId="27" fillId="2" borderId="1" xfId="0" applyNumberFormat="1" applyFont="1" applyFill="1" applyBorder="1" applyAlignment="1" applyProtection="1">
      <alignment horizontal="right" vertical="center"/>
    </xf>
    <xf numFmtId="165" fontId="27" fillId="2" borderId="1" xfId="0" applyNumberFormat="1" applyFont="1" applyFill="1" applyBorder="1" applyAlignment="1" applyProtection="1">
      <alignment horizontal="right" vertical="center"/>
    </xf>
    <xf numFmtId="164" fontId="27" fillId="2" borderId="1" xfId="0" applyNumberFormat="1" applyFont="1" applyFill="1" applyBorder="1" applyAlignment="1" applyProtection="1">
      <alignment vertical="center"/>
    </xf>
    <xf numFmtId="164" fontId="27" fillId="2" borderId="1" xfId="0" applyNumberFormat="1" applyFont="1" applyFill="1" applyBorder="1" applyAlignment="1" applyProtection="1">
      <alignment horizontal="right" vertical="center"/>
      <protection hidden="1"/>
    </xf>
    <xf numFmtId="4" fontId="27" fillId="2" borderId="1" xfId="0" applyNumberFormat="1" applyFont="1" applyFill="1" applyBorder="1" applyAlignment="1" applyProtection="1">
      <alignment horizontal="right" vertical="center"/>
      <protection hidden="1"/>
    </xf>
    <xf numFmtId="166" fontId="27" fillId="2" borderId="1" xfId="0" applyNumberFormat="1" applyFont="1" applyFill="1" applyBorder="1" applyAlignment="1" applyProtection="1">
      <alignment horizontal="right" vertical="center"/>
    </xf>
    <xf numFmtId="164" fontId="27" fillId="2" borderId="1" xfId="0" applyNumberFormat="1" applyFont="1" applyFill="1" applyBorder="1" applyAlignment="1" applyProtection="1">
      <alignment horizontal="right" vertical="center"/>
      <protection locked="0"/>
    </xf>
    <xf numFmtId="4" fontId="27" fillId="2" borderId="1" xfId="0" applyNumberFormat="1" applyFont="1" applyFill="1" applyBorder="1" applyAlignment="1" applyProtection="1">
      <alignment horizontal="right" vertical="center"/>
      <protection locked="0"/>
    </xf>
    <xf numFmtId="4" fontId="27" fillId="2" borderId="1" xfId="1" applyNumberFormat="1" applyFont="1" applyFill="1" applyBorder="1" applyAlignment="1" applyProtection="1">
      <alignment horizontal="right" vertical="center"/>
      <protection locked="0"/>
    </xf>
    <xf numFmtId="4" fontId="27" fillId="0" borderId="1" xfId="2" applyNumberFormat="1" applyFont="1" applyBorder="1" applyAlignment="1">
      <alignment horizontal="right" vertical="center"/>
    </xf>
    <xf numFmtId="166" fontId="27" fillId="2" borderId="1" xfId="0" applyNumberFormat="1" applyFont="1" applyFill="1" applyBorder="1" applyAlignment="1" applyProtection="1">
      <alignment horizontal="center" vertical="center"/>
      <protection locked="0"/>
    </xf>
    <xf numFmtId="164" fontId="27" fillId="4" borderId="1" xfId="0" applyNumberFormat="1" applyFont="1" applyFill="1" applyBorder="1" applyAlignment="1" applyProtection="1">
      <alignment horizontal="right" vertical="center"/>
      <protection locked="0"/>
    </xf>
    <xf numFmtId="4" fontId="27" fillId="4" borderId="1" xfId="0" applyNumberFormat="1" applyFont="1" applyFill="1" applyBorder="1" applyAlignment="1" applyProtection="1">
      <alignment horizontal="right" vertical="center"/>
      <protection locked="0"/>
    </xf>
    <xf numFmtId="166" fontId="27" fillId="4" borderId="1" xfId="0" applyNumberFormat="1" applyFont="1" applyFill="1" applyBorder="1" applyAlignment="1" applyProtection="1">
      <alignment horizontal="right" vertical="center"/>
    </xf>
    <xf numFmtId="164" fontId="27" fillId="2" borderId="1" xfId="0" applyNumberFormat="1" applyFont="1" applyFill="1" applyBorder="1" applyAlignment="1" applyProtection="1">
      <alignment horizontal="right" wrapText="1"/>
      <protection locked="0"/>
    </xf>
    <xf numFmtId="164" fontId="27" fillId="4" borderId="1" xfId="0" applyNumberFormat="1" applyFont="1" applyFill="1" applyBorder="1" applyAlignment="1" applyProtection="1">
      <alignment horizontal="right" vertical="center"/>
      <protection locked="0"/>
    </xf>
    <xf numFmtId="4" fontId="27" fillId="4" borderId="1" xfId="0" applyNumberFormat="1" applyFont="1" applyFill="1" applyBorder="1" applyAlignment="1" applyProtection="1">
      <alignment horizontal="right" vertical="center"/>
      <protection locked="0"/>
    </xf>
    <xf numFmtId="166" fontId="27" fillId="4" borderId="1" xfId="0" applyNumberFormat="1" applyFont="1" applyFill="1" applyBorder="1" applyAlignment="1" applyProtection="1">
      <alignment horizontal="right" vertical="center"/>
    </xf>
    <xf numFmtId="164" fontId="27" fillId="4" borderId="1" xfId="0" applyNumberFormat="1" applyFont="1" applyFill="1" applyBorder="1" applyAlignment="1" applyProtection="1">
      <alignment horizontal="right" vertical="center"/>
    </xf>
    <xf numFmtId="164" fontId="27" fillId="3" borderId="1" xfId="0" applyNumberFormat="1" applyFont="1" applyFill="1" applyBorder="1" applyAlignment="1" applyProtection="1">
      <alignment horizontal="right" vertical="center"/>
    </xf>
    <xf numFmtId="166" fontId="27" fillId="3" borderId="1" xfId="0" applyNumberFormat="1" applyFont="1" applyFill="1" applyBorder="1" applyAlignment="1" applyProtection="1">
      <alignment horizontal="right" vertical="center"/>
    </xf>
    <xf numFmtId="164" fontId="27" fillId="3" borderId="1" xfId="0" applyNumberFormat="1" applyFont="1" applyFill="1" applyBorder="1" applyAlignment="1" applyProtection="1">
      <alignment horizontal="right" vertical="center"/>
      <protection hidden="1"/>
    </xf>
    <xf numFmtId="4" fontId="27" fillId="3" borderId="1" xfId="0" applyNumberFormat="1" applyFont="1" applyFill="1" applyBorder="1" applyAlignment="1" applyProtection="1">
      <alignment horizontal="right" vertical="center"/>
      <protection hidden="1"/>
    </xf>
    <xf numFmtId="166" fontId="27" fillId="2" borderId="1" xfId="0" applyNumberFormat="1" applyFont="1" applyFill="1" applyBorder="1" applyAlignment="1" applyProtection="1">
      <alignment horizontal="right" vertical="center"/>
    </xf>
    <xf numFmtId="164" fontId="33" fillId="2" borderId="1" xfId="0" applyNumberFormat="1" applyFont="1" applyFill="1" applyBorder="1" applyAlignment="1" applyProtection="1">
      <alignment horizontal="right" vertical="center"/>
    </xf>
    <xf numFmtId="4" fontId="34" fillId="2" borderId="1" xfId="0" applyNumberFormat="1" applyFont="1" applyFill="1" applyBorder="1" applyAlignment="1" applyProtection="1">
      <alignment horizontal="right" vertical="center"/>
      <protection locked="0"/>
    </xf>
    <xf numFmtId="164" fontId="27" fillId="2" borderId="1" xfId="0" applyNumberFormat="1" applyFont="1" applyFill="1" applyBorder="1" applyAlignment="1" applyProtection="1">
      <alignment horizontal="right" vertical="center"/>
      <protection locked="0" hidden="1"/>
    </xf>
    <xf numFmtId="4" fontId="27" fillId="2" borderId="1" xfId="0" applyNumberFormat="1" applyFont="1" applyFill="1" applyBorder="1" applyAlignment="1" applyProtection="1">
      <alignment horizontal="right" vertical="center"/>
      <protection locked="0" hidden="1"/>
    </xf>
    <xf numFmtId="166" fontId="27" fillId="3" borderId="1" xfId="0" applyNumberFormat="1" applyFont="1" applyFill="1" applyBorder="1" applyAlignment="1" applyProtection="1">
      <alignment horizontal="right" vertical="center"/>
    </xf>
    <xf numFmtId="2" fontId="27" fillId="3" borderId="1" xfId="0" applyNumberFormat="1" applyFont="1" applyFill="1" applyBorder="1" applyAlignment="1" applyProtection="1">
      <alignment horizontal="right" vertical="center"/>
    </xf>
    <xf numFmtId="164" fontId="27" fillId="0" borderId="0" xfId="0" applyNumberFormat="1" applyFont="1" applyFill="1" applyBorder="1" applyAlignment="1" applyProtection="1">
      <alignment horizontal="right" vertical="center"/>
    </xf>
    <xf numFmtId="0" fontId="32" fillId="2" borderId="0" xfId="0" applyFont="1" applyFill="1" applyProtection="1">
      <protection locked="0"/>
    </xf>
    <xf numFmtId="166" fontId="27" fillId="0" borderId="0" xfId="0" applyNumberFormat="1" applyFont="1" applyFill="1" applyBorder="1" applyAlignment="1" applyProtection="1">
      <alignment vertical="center"/>
    </xf>
    <xf numFmtId="166" fontId="27" fillId="0" borderId="0" xfId="0" applyNumberFormat="1" applyFont="1" applyFill="1" applyBorder="1" applyAlignment="1" applyProtection="1">
      <alignment horizontal="right" vertical="center"/>
    </xf>
    <xf numFmtId="4" fontId="32" fillId="2" borderId="0" xfId="0" applyNumberFormat="1" applyFont="1" applyFill="1" applyBorder="1" applyProtection="1">
      <protection locked="0"/>
    </xf>
    <xf numFmtId="0" fontId="32" fillId="2" borderId="0" xfId="0" applyFont="1" applyFill="1" applyBorder="1" applyProtection="1">
      <protection locked="0"/>
    </xf>
    <xf numFmtId="164" fontId="32" fillId="2" borderId="0" xfId="0" applyNumberFormat="1" applyFont="1" applyFill="1" applyBorder="1" applyAlignment="1" applyProtection="1">
      <alignment horizontal="right" vertical="center"/>
    </xf>
    <xf numFmtId="164" fontId="32" fillId="2" borderId="0" xfId="0" applyNumberFormat="1" applyFont="1" applyFill="1" applyBorder="1" applyProtection="1"/>
    <xf numFmtId="164" fontId="32" fillId="2" borderId="0" xfId="0" applyNumberFormat="1" applyFont="1" applyFill="1" applyProtection="1">
      <protection locked="0"/>
    </xf>
    <xf numFmtId="4" fontId="27" fillId="0" borderId="0" xfId="0" applyNumberFormat="1" applyFont="1" applyFill="1" applyBorder="1" applyAlignment="1" applyProtection="1">
      <alignment horizontal="right" vertical="center"/>
    </xf>
    <xf numFmtId="0" fontId="32" fillId="2" borderId="0" xfId="0" applyFont="1" applyFill="1" applyAlignment="1" applyProtection="1">
      <alignment horizontal="right" vertical="center"/>
      <protection locked="0"/>
    </xf>
    <xf numFmtId="0" fontId="32" fillId="2" borderId="0" xfId="0" applyNumberFormat="1" applyFont="1" applyFill="1" applyProtection="1">
      <protection locked="0"/>
    </xf>
    <xf numFmtId="164" fontId="27" fillId="2" borderId="0" xfId="0" applyNumberFormat="1" applyFont="1" applyFill="1" applyProtection="1">
      <protection locked="0"/>
    </xf>
    <xf numFmtId="164" fontId="27" fillId="2" borderId="0" xfId="0" applyNumberFormat="1" applyFont="1" applyFill="1" applyProtection="1"/>
    <xf numFmtId="164" fontId="27" fillId="2" borderId="0" xfId="0" applyNumberFormat="1" applyFont="1" applyFill="1" applyAlignment="1" applyProtection="1">
      <alignment horizontal="right" vertical="center"/>
      <protection locked="0"/>
    </xf>
    <xf numFmtId="0" fontId="32" fillId="0" borderId="0" xfId="0" applyFont="1" applyProtection="1">
      <protection locked="0"/>
    </xf>
    <xf numFmtId="0" fontId="32" fillId="0" borderId="0" xfId="0" applyFont="1" applyFill="1" applyAlignment="1" applyProtection="1">
      <alignment horizontal="right" vertical="center"/>
      <protection locked="0"/>
    </xf>
    <xf numFmtId="164" fontId="32" fillId="0" borderId="0" xfId="0" applyNumberFormat="1" applyFont="1" applyProtection="1">
      <protection locked="0"/>
    </xf>
    <xf numFmtId="49" fontId="27" fillId="2" borderId="1" xfId="0" applyNumberFormat="1" applyFont="1" applyFill="1" applyBorder="1" applyAlignment="1" applyProtection="1">
      <alignment horizontal="center" vertical="top" wrapText="1"/>
    </xf>
    <xf numFmtId="0" fontId="11" fillId="2" borderId="1" xfId="0" applyFont="1" applyFill="1" applyBorder="1" applyAlignment="1" applyProtection="1">
      <alignment horizontal="center" vertical="justify"/>
      <protection locked="0"/>
    </xf>
    <xf numFmtId="0" fontId="11" fillId="2" borderId="4" xfId="0" applyFont="1" applyFill="1" applyBorder="1" applyAlignment="1" applyProtection="1">
      <alignment horizontal="center" vertical="justify"/>
      <protection locked="0"/>
    </xf>
    <xf numFmtId="14" fontId="14" fillId="2" borderId="1" xfId="0" applyNumberFormat="1" applyFont="1" applyFill="1" applyBorder="1" applyAlignment="1" applyProtection="1">
      <alignment horizontal="center" vertical="justify"/>
      <protection locked="0"/>
    </xf>
    <xf numFmtId="14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2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0" fillId="2" borderId="1" xfId="0" applyFont="1" applyFill="1" applyBorder="1" applyAlignment="1" applyProtection="1">
      <alignment horizontal="center" vertical="center" wrapText="1"/>
      <protection hidden="1"/>
    </xf>
    <xf numFmtId="14" fontId="31" fillId="2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27" fillId="2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</cellXfs>
  <cellStyles count="3">
    <cellStyle name="Денежный 2" xfId="1" xr:uid="{00000000-0005-0000-0000-000000000000}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V356"/>
  <sheetViews>
    <sheetView tabSelected="1" view="pageBreakPreview" zoomScale="23" zoomScaleNormal="25" zoomScaleSheetLayoutView="23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50" sqref="J50"/>
    </sheetView>
  </sheetViews>
  <sheetFormatPr defaultColWidth="8.85546875" defaultRowHeight="61.5" outlineLevelRow="1" x14ac:dyDescent="0.85"/>
  <cols>
    <col min="1" max="1" width="44" style="98" customWidth="1"/>
    <col min="2" max="2" width="201.7109375" style="99" customWidth="1"/>
    <col min="3" max="3" width="68.42578125" style="151" customWidth="1"/>
    <col min="4" max="4" width="0.140625" style="151" hidden="1" customWidth="1"/>
    <col min="5" max="5" width="65.42578125" style="151" customWidth="1"/>
    <col min="6" max="6" width="68.7109375" style="152" customWidth="1"/>
    <col min="7" max="7" width="0.5703125" style="151" customWidth="1"/>
    <col min="8" max="8" width="40" style="151" customWidth="1"/>
    <col min="9" max="9" width="41.85546875" style="151" customWidth="1"/>
    <col min="10" max="10" width="63.5703125" style="151" customWidth="1"/>
    <col min="11" max="16" width="8.85546875" style="97"/>
    <col min="17" max="127" width="8.85546875" style="96"/>
    <col min="128" max="16384" width="8.85546875" style="89"/>
  </cols>
  <sheetData>
    <row r="1" spans="1:202" s="23" customFormat="1" ht="0.75" customHeight="1" x14ac:dyDescent="0.5">
      <c r="A1" s="17"/>
      <c r="B1" s="155" t="s">
        <v>126</v>
      </c>
      <c r="C1" s="155"/>
      <c r="D1" s="155"/>
      <c r="E1" s="155"/>
      <c r="F1" s="155"/>
      <c r="G1" s="155"/>
      <c r="H1" s="155"/>
      <c r="I1" s="155"/>
      <c r="J1" s="155"/>
      <c r="K1" s="18"/>
      <c r="L1" s="18"/>
      <c r="M1" s="18"/>
      <c r="N1" s="18"/>
      <c r="O1" s="18"/>
      <c r="P1" s="18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20"/>
      <c r="DY1" s="20"/>
      <c r="DZ1" s="20"/>
      <c r="EA1" s="20"/>
      <c r="EB1" s="20"/>
      <c r="EC1" s="20"/>
      <c r="ED1" s="20"/>
      <c r="EE1" s="21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</row>
    <row r="2" spans="1:202" s="27" customFormat="1" ht="72" customHeight="1" x14ac:dyDescent="0.5">
      <c r="A2" s="24"/>
      <c r="B2" s="155"/>
      <c r="C2" s="155"/>
      <c r="D2" s="155"/>
      <c r="E2" s="155"/>
      <c r="F2" s="155"/>
      <c r="G2" s="155"/>
      <c r="H2" s="155"/>
      <c r="I2" s="155"/>
      <c r="J2" s="156"/>
      <c r="K2" s="25"/>
      <c r="L2" s="25"/>
      <c r="M2" s="25"/>
      <c r="N2" s="25"/>
      <c r="O2" s="25"/>
      <c r="P2" s="25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</row>
    <row r="3" spans="1:202" s="23" customFormat="1" ht="43.5" hidden="1" customHeight="1" x14ac:dyDescent="0.5">
      <c r="A3" s="24"/>
      <c r="B3" s="157"/>
      <c r="C3" s="157"/>
      <c r="D3" s="157"/>
      <c r="E3" s="157"/>
      <c r="F3" s="157"/>
      <c r="G3" s="157"/>
      <c r="H3" s="157"/>
      <c r="I3" s="157"/>
      <c r="J3" s="157"/>
      <c r="K3" s="25"/>
      <c r="L3" s="25"/>
      <c r="M3" s="25"/>
      <c r="N3" s="25"/>
      <c r="O3" s="25"/>
      <c r="P3" s="25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</row>
    <row r="4" spans="1:202" s="23" customFormat="1" ht="13.5" hidden="1" customHeight="1" x14ac:dyDescent="0.5">
      <c r="A4" s="24"/>
      <c r="B4" s="158"/>
      <c r="C4" s="158"/>
      <c r="D4" s="158"/>
      <c r="E4" s="158"/>
      <c r="F4" s="158"/>
      <c r="G4" s="158"/>
      <c r="H4" s="158"/>
      <c r="I4" s="158"/>
      <c r="J4" s="158"/>
      <c r="K4" s="25"/>
      <c r="L4" s="25"/>
      <c r="M4" s="25"/>
      <c r="N4" s="25"/>
      <c r="O4" s="25"/>
      <c r="P4" s="25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</row>
    <row r="5" spans="1:202" s="23" customFormat="1" ht="22.5" hidden="1" customHeight="1" x14ac:dyDescent="0.2">
      <c r="A5" s="159" t="s">
        <v>0</v>
      </c>
      <c r="B5" s="160" t="s">
        <v>0</v>
      </c>
      <c r="C5" s="161" t="s">
        <v>119</v>
      </c>
      <c r="D5" s="162"/>
      <c r="E5" s="162"/>
      <c r="F5" s="162"/>
      <c r="G5" s="162"/>
      <c r="H5" s="162"/>
      <c r="I5" s="162"/>
      <c r="J5" s="162"/>
      <c r="K5" s="25"/>
      <c r="L5" s="25"/>
      <c r="M5" s="25"/>
      <c r="N5" s="25"/>
      <c r="O5" s="25"/>
      <c r="P5" s="25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</row>
    <row r="6" spans="1:202" s="23" customFormat="1" ht="44.25" customHeight="1" x14ac:dyDescent="0.8">
      <c r="A6" s="159"/>
      <c r="B6" s="160"/>
      <c r="C6" s="161"/>
      <c r="D6" s="165" t="s">
        <v>1</v>
      </c>
      <c r="E6" s="165"/>
      <c r="F6" s="165"/>
      <c r="G6" s="165"/>
      <c r="H6" s="165"/>
      <c r="I6" s="165"/>
      <c r="J6" s="165"/>
      <c r="K6" s="25"/>
      <c r="L6" s="25"/>
      <c r="M6" s="25"/>
      <c r="N6" s="25"/>
      <c r="O6" s="25"/>
      <c r="P6" s="25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</row>
    <row r="7" spans="1:202" s="23" customFormat="1" ht="185.45" customHeight="1" x14ac:dyDescent="0.2">
      <c r="A7" s="159"/>
      <c r="B7" s="160"/>
      <c r="C7" s="161"/>
      <c r="D7" s="100" t="s">
        <v>2</v>
      </c>
      <c r="E7" s="101" t="s">
        <v>120</v>
      </c>
      <c r="F7" s="101" t="s">
        <v>121</v>
      </c>
      <c r="G7" s="102" t="s">
        <v>3</v>
      </c>
      <c r="H7" s="154" t="s">
        <v>4</v>
      </c>
      <c r="I7" s="102" t="s">
        <v>5</v>
      </c>
      <c r="J7" s="102" t="s">
        <v>122</v>
      </c>
      <c r="K7" s="25"/>
      <c r="L7" s="25"/>
      <c r="M7" s="25"/>
      <c r="N7" s="25"/>
      <c r="O7" s="25"/>
      <c r="P7" s="25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28"/>
      <c r="GI7" s="28"/>
      <c r="GJ7" s="28"/>
      <c r="GK7" s="28"/>
      <c r="GL7" s="28"/>
      <c r="GM7" s="28"/>
      <c r="GN7" s="22"/>
      <c r="GO7" s="22"/>
      <c r="GP7" s="22"/>
      <c r="GQ7" s="22"/>
      <c r="GR7" s="22"/>
      <c r="GS7" s="22"/>
      <c r="GT7" s="22"/>
    </row>
    <row r="8" spans="1:202" s="35" customFormat="1" ht="33" hidden="1" customHeight="1" x14ac:dyDescent="0.45">
      <c r="A8" s="29">
        <v>1</v>
      </c>
      <c r="B8" s="30">
        <v>2</v>
      </c>
      <c r="C8" s="103">
        <v>3</v>
      </c>
      <c r="D8" s="103">
        <v>4</v>
      </c>
      <c r="E8" s="103">
        <v>5</v>
      </c>
      <c r="F8" s="104">
        <v>6</v>
      </c>
      <c r="G8" s="103" t="s">
        <v>6</v>
      </c>
      <c r="H8" s="103">
        <v>8</v>
      </c>
      <c r="I8" s="103">
        <v>9</v>
      </c>
      <c r="J8" s="103" t="s">
        <v>7</v>
      </c>
      <c r="K8" s="31"/>
      <c r="L8" s="31"/>
      <c r="M8" s="31"/>
      <c r="N8" s="31"/>
      <c r="O8" s="31"/>
      <c r="P8" s="31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2"/>
      <c r="BW8" s="32"/>
      <c r="BX8" s="32"/>
      <c r="BY8" s="32"/>
      <c r="BZ8" s="32"/>
      <c r="CA8" s="32"/>
      <c r="CB8" s="32"/>
      <c r="CC8" s="32"/>
      <c r="CD8" s="32"/>
      <c r="CE8" s="32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2"/>
      <c r="DA8" s="32"/>
      <c r="DB8" s="32"/>
      <c r="DC8" s="32"/>
      <c r="DD8" s="32"/>
      <c r="DE8" s="32"/>
      <c r="DF8" s="32"/>
      <c r="DG8" s="32"/>
      <c r="DH8" s="32"/>
      <c r="DI8" s="32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3"/>
      <c r="FX8" s="33"/>
      <c r="FY8" s="33"/>
      <c r="FZ8" s="33"/>
      <c r="GA8" s="33"/>
      <c r="GB8" s="33"/>
      <c r="GC8" s="33"/>
      <c r="GD8" s="33"/>
      <c r="GE8" s="33"/>
      <c r="GF8" s="33"/>
      <c r="GG8" s="33"/>
      <c r="GH8" s="33"/>
      <c r="GI8" s="33"/>
      <c r="GJ8" s="33"/>
      <c r="GK8" s="33"/>
      <c r="GL8" s="33"/>
      <c r="GM8" s="33"/>
      <c r="GN8" s="34"/>
      <c r="GO8" s="34"/>
      <c r="GP8" s="34"/>
      <c r="GQ8" s="34"/>
      <c r="GR8" s="34"/>
      <c r="GS8" s="34"/>
      <c r="GT8" s="34"/>
    </row>
    <row r="9" spans="1:202" s="27" customFormat="1" ht="48.75" customHeight="1" x14ac:dyDescent="0.85">
      <c r="A9" s="36"/>
      <c r="B9" s="9" t="s">
        <v>8</v>
      </c>
      <c r="C9" s="105"/>
      <c r="D9" s="106"/>
      <c r="E9" s="107"/>
      <c r="F9" s="106"/>
      <c r="G9" s="108" t="str">
        <f t="shared" ref="G9:G72" si="0">IF(D9=0," ",+E9/D9)</f>
        <v xml:space="preserve"> </v>
      </c>
      <c r="H9" s="106" t="str">
        <f>IF(E9=0," ",+E9/F9)</f>
        <v xml:space="preserve"> </v>
      </c>
      <c r="I9" s="106"/>
      <c r="J9" s="106"/>
      <c r="K9" s="25"/>
      <c r="L9" s="25"/>
      <c r="M9" s="25"/>
      <c r="N9" s="25"/>
      <c r="O9" s="25"/>
      <c r="P9" s="25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</row>
    <row r="10" spans="1:202" s="43" customFormat="1" ht="53.25" customHeight="1" collapsed="1" x14ac:dyDescent="0.25">
      <c r="A10" s="37">
        <v>11010000</v>
      </c>
      <c r="B10" s="38" t="s">
        <v>9</v>
      </c>
      <c r="C10" s="109">
        <f>SUM(C11:C15)</f>
        <v>319031400</v>
      </c>
      <c r="D10" s="109">
        <f>SUM(D11:D15)</f>
        <v>319031400</v>
      </c>
      <c r="E10" s="109">
        <f>SUM(E11:E15)</f>
        <v>340786362.58999991</v>
      </c>
      <c r="F10" s="110">
        <f>SUM(F11:F15)</f>
        <v>222196930.56999999</v>
      </c>
      <c r="G10" s="111">
        <f t="shared" si="0"/>
        <v>1.0681906627059277</v>
      </c>
      <c r="H10" s="111">
        <f>IF(E10=0," ",+E10/F10)</f>
        <v>1.5337131872874366</v>
      </c>
      <c r="I10" s="111">
        <f t="shared" ref="I10:I73" si="1">IF(E10=0," ",+E10/C10)</f>
        <v>1.0681906627059277</v>
      </c>
      <c r="J10" s="110">
        <f>SUM(J11:J15)</f>
        <v>21754962.589999981</v>
      </c>
      <c r="K10" s="39"/>
      <c r="L10" s="39"/>
      <c r="M10" s="39"/>
      <c r="N10" s="39"/>
      <c r="O10" s="39"/>
      <c r="P10" s="39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40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1"/>
      <c r="DY10" s="41"/>
      <c r="DZ10" s="41"/>
      <c r="EA10" s="41"/>
      <c r="EB10" s="41"/>
      <c r="EC10" s="41"/>
      <c r="ED10" s="41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1"/>
      <c r="FN10" s="41"/>
      <c r="FO10" s="41"/>
      <c r="FP10" s="41"/>
      <c r="FQ10" s="41"/>
      <c r="FR10" s="41"/>
      <c r="FS10" s="41"/>
      <c r="FT10" s="41"/>
      <c r="FU10" s="41"/>
      <c r="FV10" s="41"/>
      <c r="FW10" s="41"/>
      <c r="FX10" s="41"/>
      <c r="FY10" s="41"/>
      <c r="FZ10" s="41"/>
      <c r="GA10" s="41"/>
      <c r="GB10" s="41"/>
      <c r="GC10" s="41"/>
      <c r="GD10" s="41"/>
      <c r="GE10" s="41"/>
      <c r="GF10" s="41"/>
      <c r="GG10" s="41"/>
      <c r="GH10" s="41"/>
      <c r="GI10" s="41"/>
      <c r="GJ10" s="41"/>
      <c r="GK10" s="41"/>
      <c r="GL10" s="41"/>
      <c r="GM10" s="41"/>
      <c r="GN10" s="42"/>
      <c r="GO10" s="42"/>
      <c r="GP10" s="42"/>
      <c r="GQ10" s="42"/>
      <c r="GR10" s="42"/>
      <c r="GS10" s="42"/>
      <c r="GT10" s="42"/>
    </row>
    <row r="11" spans="1:202" s="43" customFormat="1" ht="117.75" hidden="1" customHeight="1" outlineLevel="1" x14ac:dyDescent="0.25">
      <c r="A11" s="37">
        <v>11010100</v>
      </c>
      <c r="B11" s="38" t="s">
        <v>11</v>
      </c>
      <c r="C11" s="112">
        <v>305943000</v>
      </c>
      <c r="D11" s="112">
        <v>305943000</v>
      </c>
      <c r="E11" s="113">
        <v>326661055.26999998</v>
      </c>
      <c r="F11" s="112">
        <v>210036765.02000001</v>
      </c>
      <c r="G11" s="111">
        <f t="shared" si="0"/>
        <v>1.0677186772372631</v>
      </c>
      <c r="H11" s="111">
        <f>IF(E11=0," ",+E11/F11)</f>
        <v>1.5552565534843141</v>
      </c>
      <c r="I11" s="111">
        <f t="shared" si="1"/>
        <v>1.0677186772372631</v>
      </c>
      <c r="J11" s="106">
        <f t="shared" ref="J11:J18" si="2">E11-D11</f>
        <v>20718055.269999981</v>
      </c>
      <c r="K11" s="39"/>
      <c r="L11" s="39"/>
      <c r="M11" s="39"/>
      <c r="N11" s="39"/>
      <c r="O11" s="39"/>
      <c r="P11" s="39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F11" s="40"/>
      <c r="DG11" s="40"/>
      <c r="DH11" s="40"/>
      <c r="DI11" s="40"/>
      <c r="DJ11" s="40"/>
      <c r="DK11" s="40"/>
      <c r="DL11" s="40"/>
      <c r="DM11" s="40"/>
      <c r="DN11" s="40"/>
      <c r="DO11" s="40"/>
      <c r="DP11" s="40"/>
      <c r="DQ11" s="40"/>
      <c r="DR11" s="40"/>
      <c r="DS11" s="40"/>
      <c r="DT11" s="40"/>
      <c r="DU11" s="40"/>
      <c r="DV11" s="40"/>
      <c r="DW11" s="40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2"/>
      <c r="GO11" s="42"/>
      <c r="GP11" s="42"/>
      <c r="GQ11" s="42"/>
      <c r="GR11" s="42"/>
      <c r="GS11" s="42"/>
      <c r="GT11" s="42"/>
    </row>
    <row r="12" spans="1:202" s="43" customFormat="1" ht="152.25" hidden="1" customHeight="1" outlineLevel="1" x14ac:dyDescent="0.25">
      <c r="A12" s="37">
        <v>11010200</v>
      </c>
      <c r="B12" s="38" t="s">
        <v>12</v>
      </c>
      <c r="C12" s="112">
        <v>8500000</v>
      </c>
      <c r="D12" s="112">
        <v>8500000</v>
      </c>
      <c r="E12" s="112">
        <v>9032421.6999999993</v>
      </c>
      <c r="F12" s="112">
        <v>8103358.7000000002</v>
      </c>
      <c r="G12" s="111">
        <f t="shared" si="0"/>
        <v>1.0626378470588234</v>
      </c>
      <c r="H12" s="111">
        <f>IF(E12=0," ",+E12/F12)</f>
        <v>1.1146515950231846</v>
      </c>
      <c r="I12" s="111">
        <f t="shared" si="1"/>
        <v>1.0626378470588234</v>
      </c>
      <c r="J12" s="106">
        <f t="shared" si="2"/>
        <v>532421.69999999925</v>
      </c>
      <c r="K12" s="39"/>
      <c r="L12" s="39"/>
      <c r="M12" s="39"/>
      <c r="N12" s="39"/>
      <c r="O12" s="39"/>
      <c r="P12" s="39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1"/>
      <c r="DY12" s="41"/>
      <c r="DZ12" s="41"/>
      <c r="EA12" s="41"/>
      <c r="EB12" s="41"/>
      <c r="EC12" s="41"/>
      <c r="ED12" s="41"/>
      <c r="EE12" s="41"/>
      <c r="EF12" s="41"/>
      <c r="EG12" s="41"/>
      <c r="EH12" s="41"/>
      <c r="EI12" s="41"/>
      <c r="EJ12" s="41"/>
      <c r="EK12" s="41"/>
      <c r="EL12" s="41"/>
      <c r="EM12" s="41"/>
      <c r="EN12" s="41"/>
      <c r="EO12" s="41"/>
      <c r="EP12" s="41"/>
      <c r="EQ12" s="41"/>
      <c r="ER12" s="41"/>
      <c r="ES12" s="41"/>
      <c r="ET12" s="41"/>
      <c r="EU12" s="41"/>
      <c r="EV12" s="41"/>
      <c r="EW12" s="41"/>
      <c r="EX12" s="41"/>
      <c r="EY12" s="41"/>
      <c r="EZ12" s="41"/>
      <c r="FA12" s="41"/>
      <c r="FB12" s="41"/>
      <c r="FC12" s="41"/>
      <c r="FD12" s="41"/>
      <c r="FE12" s="41"/>
      <c r="FF12" s="41"/>
      <c r="FG12" s="41"/>
      <c r="FH12" s="4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2"/>
      <c r="GO12" s="42"/>
      <c r="GP12" s="42"/>
      <c r="GQ12" s="42"/>
      <c r="GR12" s="42"/>
      <c r="GS12" s="42"/>
      <c r="GT12" s="42"/>
    </row>
    <row r="13" spans="1:202" s="43" customFormat="1" ht="141.75" hidden="1" customHeight="1" outlineLevel="1" x14ac:dyDescent="0.25">
      <c r="A13" s="37">
        <v>11010400</v>
      </c>
      <c r="B13" s="38" t="s">
        <v>13</v>
      </c>
      <c r="C13" s="114">
        <v>1800000</v>
      </c>
      <c r="D13" s="114">
        <v>1800000</v>
      </c>
      <c r="E13" s="114">
        <v>2141612.09</v>
      </c>
      <c r="F13" s="114">
        <v>1308979.3500000001</v>
      </c>
      <c r="G13" s="111">
        <f t="shared" si="0"/>
        <v>1.1897844944444445</v>
      </c>
      <c r="H13" s="111" t="s">
        <v>14</v>
      </c>
      <c r="I13" s="111">
        <f t="shared" si="1"/>
        <v>1.1897844944444445</v>
      </c>
      <c r="J13" s="106">
        <f t="shared" si="2"/>
        <v>341612.08999999985</v>
      </c>
      <c r="K13" s="39"/>
      <c r="L13" s="39"/>
      <c r="M13" s="39"/>
      <c r="N13" s="39"/>
      <c r="O13" s="39"/>
      <c r="P13" s="39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1"/>
      <c r="DY13" s="41"/>
      <c r="DZ13" s="41"/>
      <c r="EA13" s="41"/>
      <c r="EB13" s="41"/>
      <c r="EC13" s="41"/>
      <c r="ED13" s="41"/>
      <c r="EE13" s="41"/>
      <c r="EF13" s="41"/>
      <c r="EG13" s="41"/>
      <c r="EH13" s="41"/>
      <c r="EI13" s="41"/>
      <c r="EJ13" s="41"/>
      <c r="EK13" s="41"/>
      <c r="EL13" s="41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1"/>
      <c r="FB13" s="41"/>
      <c r="FC13" s="41"/>
      <c r="FD13" s="41"/>
      <c r="FE13" s="41"/>
      <c r="FF13" s="41"/>
      <c r="FG13" s="41"/>
      <c r="FH13" s="4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2"/>
      <c r="GO13" s="42"/>
      <c r="GP13" s="42"/>
      <c r="GQ13" s="42"/>
      <c r="GR13" s="42"/>
      <c r="GS13" s="42"/>
      <c r="GT13" s="42"/>
    </row>
    <row r="14" spans="1:202" s="43" customFormat="1" ht="128.25" hidden="1" customHeight="1" outlineLevel="1" x14ac:dyDescent="0.25">
      <c r="A14" s="37">
        <v>11010500</v>
      </c>
      <c r="B14" s="38" t="s">
        <v>15</v>
      </c>
      <c r="C14" s="114">
        <v>2788400</v>
      </c>
      <c r="D14" s="114">
        <v>2788400</v>
      </c>
      <c r="E14" s="114">
        <v>2951273.53</v>
      </c>
      <c r="F14" s="114">
        <v>2747827.5</v>
      </c>
      <c r="G14" s="111">
        <f t="shared" si="0"/>
        <v>1.0584111067278725</v>
      </c>
      <c r="H14" s="111">
        <f>IF(E14=0," ",+E14/F14)</f>
        <v>1.0740388652490012</v>
      </c>
      <c r="I14" s="111">
        <f t="shared" si="1"/>
        <v>1.0584111067278725</v>
      </c>
      <c r="J14" s="106">
        <f t="shared" si="2"/>
        <v>162873.5299999998</v>
      </c>
      <c r="K14" s="39"/>
      <c r="L14" s="39"/>
      <c r="M14" s="39"/>
      <c r="N14" s="39"/>
      <c r="O14" s="39"/>
      <c r="P14" s="39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2"/>
      <c r="GO14" s="42"/>
      <c r="GP14" s="42"/>
      <c r="GQ14" s="42"/>
      <c r="GR14" s="42"/>
      <c r="GS14" s="42"/>
      <c r="GT14" s="42"/>
    </row>
    <row r="15" spans="1:202" s="43" customFormat="1" ht="1.5" hidden="1" customHeight="1" outlineLevel="1" x14ac:dyDescent="0.25">
      <c r="A15" s="37">
        <v>11010501</v>
      </c>
      <c r="B15" s="38"/>
      <c r="C15" s="114"/>
      <c r="D15" s="114"/>
      <c r="E15" s="114"/>
      <c r="F15" s="114"/>
      <c r="G15" s="111" t="str">
        <f t="shared" si="0"/>
        <v xml:space="preserve"> </v>
      </c>
      <c r="H15" s="111" t="str">
        <f>IF(E15=0," ",+E15/F15)</f>
        <v xml:space="preserve"> </v>
      </c>
      <c r="I15" s="111" t="str">
        <f t="shared" si="1"/>
        <v xml:space="preserve"> </v>
      </c>
      <c r="J15" s="106">
        <f t="shared" si="2"/>
        <v>0</v>
      </c>
      <c r="K15" s="39"/>
      <c r="L15" s="39"/>
      <c r="M15" s="39"/>
      <c r="N15" s="39"/>
      <c r="O15" s="39"/>
      <c r="P15" s="39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2"/>
      <c r="GO15" s="42"/>
      <c r="GP15" s="42"/>
      <c r="GQ15" s="42"/>
      <c r="GR15" s="42"/>
      <c r="GS15" s="42"/>
      <c r="GT15" s="42"/>
    </row>
    <row r="16" spans="1:202" s="23" customFormat="1" ht="42.75" customHeight="1" x14ac:dyDescent="0.2">
      <c r="A16" s="37">
        <v>11020200</v>
      </c>
      <c r="B16" s="44" t="s">
        <v>16</v>
      </c>
      <c r="C16" s="112">
        <v>480000</v>
      </c>
      <c r="D16" s="112">
        <v>480000</v>
      </c>
      <c r="E16" s="112">
        <v>488868</v>
      </c>
      <c r="F16" s="112">
        <v>183889.25</v>
      </c>
      <c r="G16" s="111">
        <f t="shared" si="0"/>
        <v>1.018475</v>
      </c>
      <c r="H16" s="111" t="s">
        <v>14</v>
      </c>
      <c r="I16" s="111">
        <f t="shared" si="1"/>
        <v>1.018475</v>
      </c>
      <c r="J16" s="106">
        <f t="shared" si="2"/>
        <v>8868</v>
      </c>
      <c r="K16" s="45"/>
      <c r="L16" s="45"/>
      <c r="M16" s="45"/>
      <c r="N16" s="45"/>
      <c r="O16" s="45"/>
      <c r="P16" s="45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</row>
    <row r="17" spans="1:204" s="23" customFormat="1" ht="43.5" customHeight="1" x14ac:dyDescent="0.2">
      <c r="A17" s="37">
        <v>13010100</v>
      </c>
      <c r="B17" s="46" t="s">
        <v>17</v>
      </c>
      <c r="C17" s="109">
        <v>140000</v>
      </c>
      <c r="D17" s="109">
        <v>140000</v>
      </c>
      <c r="E17" s="112">
        <v>141057.51999999999</v>
      </c>
      <c r="F17" s="112"/>
      <c r="G17" s="111">
        <f t="shared" si="0"/>
        <v>1.0075537142857143</v>
      </c>
      <c r="H17" s="111"/>
      <c r="I17" s="111">
        <f t="shared" si="1"/>
        <v>1.0075537142857143</v>
      </c>
      <c r="J17" s="106">
        <f t="shared" si="2"/>
        <v>1057.5199999999895</v>
      </c>
      <c r="K17" s="45"/>
      <c r="L17" s="45"/>
      <c r="M17" s="45"/>
      <c r="N17" s="45"/>
      <c r="O17" s="45"/>
      <c r="P17" s="45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</row>
    <row r="18" spans="1:204" s="23" customFormat="1" ht="96.75" customHeight="1" x14ac:dyDescent="0.2">
      <c r="A18" s="37">
        <v>13010200</v>
      </c>
      <c r="B18" s="47" t="s">
        <v>18</v>
      </c>
      <c r="C18" s="112">
        <v>160000</v>
      </c>
      <c r="D18" s="112">
        <v>160000</v>
      </c>
      <c r="E18" s="112">
        <v>160523.31</v>
      </c>
      <c r="F18" s="112"/>
      <c r="G18" s="111">
        <f t="shared" si="0"/>
        <v>1.0032706874999999</v>
      </c>
      <c r="H18" s="111"/>
      <c r="I18" s="111">
        <f t="shared" si="1"/>
        <v>1.0032706874999999</v>
      </c>
      <c r="J18" s="106">
        <f t="shared" si="2"/>
        <v>523.30999999999767</v>
      </c>
      <c r="K18" s="45"/>
      <c r="L18" s="45"/>
      <c r="M18" s="45"/>
      <c r="N18" s="45"/>
      <c r="O18" s="45"/>
      <c r="P18" s="45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</row>
    <row r="19" spans="1:204" s="23" customFormat="1" ht="61.5" hidden="1" customHeight="1" x14ac:dyDescent="0.2">
      <c r="A19" s="37">
        <v>13020400</v>
      </c>
      <c r="B19" s="47" t="s">
        <v>19</v>
      </c>
      <c r="C19" s="112"/>
      <c r="D19" s="112"/>
      <c r="E19" s="112">
        <v>0</v>
      </c>
      <c r="F19" s="112"/>
      <c r="G19" s="111" t="str">
        <f t="shared" si="0"/>
        <v xml:space="preserve"> </v>
      </c>
      <c r="H19" s="111" t="str">
        <f t="shared" ref="H19:H82" si="3">IF(E19=0," ",+E19/F19)</f>
        <v xml:space="preserve"> </v>
      </c>
      <c r="I19" s="111" t="str">
        <f t="shared" si="1"/>
        <v xml:space="preserve"> </v>
      </c>
      <c r="J19" s="106"/>
      <c r="K19" s="45"/>
      <c r="L19" s="45"/>
      <c r="M19" s="45"/>
      <c r="N19" s="45"/>
      <c r="O19" s="45"/>
      <c r="P19" s="45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</row>
    <row r="20" spans="1:204" s="23" customFormat="1" ht="97.5" customHeight="1" x14ac:dyDescent="0.2">
      <c r="A20" s="37">
        <v>13030100</v>
      </c>
      <c r="B20" s="47" t="s">
        <v>20</v>
      </c>
      <c r="C20" s="112">
        <v>70000</v>
      </c>
      <c r="D20" s="112">
        <v>70000</v>
      </c>
      <c r="E20" s="112">
        <v>70806.03</v>
      </c>
      <c r="F20" s="115">
        <v>5443.94</v>
      </c>
      <c r="G20" s="111">
        <f t="shared" si="0"/>
        <v>1.0115147142857144</v>
      </c>
      <c r="H20" s="116" t="s">
        <v>14</v>
      </c>
      <c r="I20" s="111">
        <f t="shared" si="1"/>
        <v>1.0115147142857144</v>
      </c>
      <c r="J20" s="106">
        <f>E20-D20</f>
        <v>806.02999999999884</v>
      </c>
      <c r="K20" s="45"/>
      <c r="L20" s="45"/>
      <c r="M20" s="45"/>
      <c r="N20" s="45"/>
      <c r="O20" s="45"/>
      <c r="P20" s="45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48"/>
      <c r="GV20" s="48"/>
    </row>
    <row r="21" spans="1:204" s="23" customFormat="1" ht="97.5" customHeight="1" x14ac:dyDescent="0.2">
      <c r="A21" s="37">
        <v>13031500</v>
      </c>
      <c r="B21" s="47" t="s">
        <v>21</v>
      </c>
      <c r="C21" s="112"/>
      <c r="D21" s="112"/>
      <c r="E21" s="112">
        <v>31000</v>
      </c>
      <c r="F21" s="115"/>
      <c r="G21" s="111" t="str">
        <f t="shared" si="0"/>
        <v xml:space="preserve"> </v>
      </c>
      <c r="H21" s="111"/>
      <c r="I21" s="111"/>
      <c r="J21" s="106"/>
      <c r="K21" s="45"/>
      <c r="L21" s="45"/>
      <c r="M21" s="45"/>
      <c r="N21" s="45"/>
      <c r="O21" s="45"/>
      <c r="P21" s="45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48"/>
      <c r="GV21" s="48"/>
    </row>
    <row r="22" spans="1:204" s="52" customFormat="1" ht="43.15" customHeight="1" collapsed="1" x14ac:dyDescent="0.2">
      <c r="A22" s="49">
        <v>14000000</v>
      </c>
      <c r="B22" s="50" t="s">
        <v>123</v>
      </c>
      <c r="C22" s="117">
        <f>SUM(C23:C25)</f>
        <v>30100000</v>
      </c>
      <c r="D22" s="117">
        <f>SUM(D23:D25)</f>
        <v>30100000</v>
      </c>
      <c r="E22" s="117">
        <f>SUM(E23:E25)</f>
        <v>33202939.549999997</v>
      </c>
      <c r="F22" s="118">
        <f>SUM(F23:F25)</f>
        <v>21685643.759999998</v>
      </c>
      <c r="G22" s="119">
        <f t="shared" si="0"/>
        <v>1.1030876926910298</v>
      </c>
      <c r="H22" s="119">
        <f t="shared" si="3"/>
        <v>1.5311023236139336</v>
      </c>
      <c r="I22" s="111">
        <f t="shared" si="1"/>
        <v>1.1030876926910298</v>
      </c>
      <c r="J22" s="118">
        <f>SUM(J23:J25)</f>
        <v>3102939.5500000007</v>
      </c>
      <c r="K22" s="45"/>
      <c r="L22" s="45"/>
      <c r="M22" s="45"/>
      <c r="N22" s="45"/>
      <c r="O22" s="45"/>
      <c r="P22" s="45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 s="28"/>
      <c r="DK22" s="28"/>
      <c r="DL22" s="28"/>
      <c r="DM22" s="28"/>
      <c r="DN22" s="28"/>
      <c r="DO22" s="28"/>
      <c r="DP22" s="28"/>
      <c r="DQ22" s="28"/>
      <c r="DR22" s="28"/>
      <c r="DS22" s="28"/>
      <c r="DT22" s="28"/>
      <c r="DU22" s="28"/>
      <c r="DV22" s="28"/>
      <c r="DW22" s="28"/>
      <c r="DX22" s="28"/>
      <c r="DY22" s="28"/>
      <c r="DZ22" s="28"/>
      <c r="EA22" s="28"/>
      <c r="EB22" s="28"/>
      <c r="EC22" s="28"/>
      <c r="ED22" s="28"/>
      <c r="EE22" s="28"/>
      <c r="EF22" s="28"/>
      <c r="EG22" s="28"/>
      <c r="EH22" s="28"/>
      <c r="EI22" s="28"/>
      <c r="EJ22" s="28"/>
      <c r="EK22" s="28"/>
      <c r="EL22" s="28"/>
      <c r="EM22" s="28"/>
      <c r="EN22" s="28"/>
      <c r="EO22" s="28"/>
      <c r="EP22" s="28"/>
      <c r="EQ22" s="28"/>
      <c r="ER22" s="28"/>
      <c r="ES22" s="28"/>
      <c r="ET22" s="28"/>
      <c r="EU22" s="28"/>
      <c r="EV22" s="28"/>
      <c r="EW22" s="28"/>
      <c r="EX22" s="28"/>
      <c r="EY22" s="28"/>
      <c r="EZ22" s="28"/>
      <c r="FA22" s="28"/>
      <c r="FB22" s="28"/>
      <c r="FC22" s="28"/>
      <c r="FD22" s="28"/>
      <c r="FE22" s="28"/>
      <c r="FF22" s="28"/>
      <c r="FG22" s="28"/>
      <c r="FH22" s="28"/>
      <c r="FI22" s="28"/>
      <c r="FJ22" s="28"/>
      <c r="FK22" s="28"/>
      <c r="FL22" s="28"/>
      <c r="FM22" s="28"/>
      <c r="FN22" s="28"/>
      <c r="FO22" s="28"/>
      <c r="FP22" s="28"/>
      <c r="FQ22" s="28"/>
      <c r="FR22" s="28"/>
      <c r="FS22" s="28"/>
      <c r="FT22" s="28"/>
      <c r="FU22" s="28"/>
      <c r="FV22" s="28"/>
      <c r="FW22" s="28"/>
      <c r="FX22" s="28"/>
      <c r="FY22" s="28"/>
      <c r="FZ22" s="28"/>
      <c r="GA22" s="28"/>
      <c r="GB22" s="28"/>
      <c r="GC22" s="28"/>
      <c r="GD22" s="28"/>
      <c r="GE22" s="28"/>
      <c r="GF22" s="28"/>
      <c r="GG22" s="28"/>
      <c r="GH22" s="28"/>
      <c r="GI22" s="28"/>
      <c r="GJ22" s="28"/>
      <c r="GK22" s="28"/>
      <c r="GL22" s="28"/>
      <c r="GM22" s="28"/>
      <c r="GN22" s="28"/>
      <c r="GO22" s="28"/>
      <c r="GP22" s="28"/>
      <c r="GQ22" s="28"/>
      <c r="GR22" s="28"/>
      <c r="GS22" s="51">
        <f>SUM(K22:GR22)</f>
        <v>0</v>
      </c>
      <c r="GT22" s="28"/>
      <c r="GU22" s="48"/>
      <c r="GV22" s="48"/>
    </row>
    <row r="23" spans="1:204" s="57" customFormat="1" ht="123.75" hidden="1" customHeight="1" outlineLevel="1" x14ac:dyDescent="0.2">
      <c r="A23" s="37">
        <v>14040000</v>
      </c>
      <c r="B23" s="53" t="s">
        <v>22</v>
      </c>
      <c r="C23" s="112">
        <v>15000000</v>
      </c>
      <c r="D23" s="112">
        <v>15000000</v>
      </c>
      <c r="E23" s="112">
        <v>16463772.66</v>
      </c>
      <c r="F23" s="112">
        <v>9989722.3599999994</v>
      </c>
      <c r="G23" s="111">
        <f t="shared" si="0"/>
        <v>1.097584844</v>
      </c>
      <c r="H23" s="111">
        <f t="shared" si="3"/>
        <v>1.6480710941399979</v>
      </c>
      <c r="I23" s="111">
        <f t="shared" si="1"/>
        <v>1.097584844</v>
      </c>
      <c r="J23" s="106">
        <f>E23-D23</f>
        <v>1463772.6600000001</v>
      </c>
      <c r="K23" s="54"/>
      <c r="L23" s="54"/>
      <c r="M23" s="54"/>
      <c r="N23" s="54"/>
      <c r="O23" s="54"/>
      <c r="P23" s="54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</row>
    <row r="24" spans="1:204" s="57" customFormat="1" ht="115.5" hidden="1" customHeight="1" outlineLevel="1" x14ac:dyDescent="0.2">
      <c r="A24" s="37">
        <v>14021900</v>
      </c>
      <c r="B24" s="53" t="s">
        <v>23</v>
      </c>
      <c r="C24" s="112">
        <v>3500000</v>
      </c>
      <c r="D24" s="112">
        <v>3500000</v>
      </c>
      <c r="E24" s="112">
        <v>3806466.42</v>
      </c>
      <c r="F24" s="112">
        <v>2602623.88</v>
      </c>
      <c r="G24" s="111">
        <f t="shared" si="0"/>
        <v>1.0875618342857143</v>
      </c>
      <c r="H24" s="111">
        <f t="shared" si="3"/>
        <v>1.4625495636349883</v>
      </c>
      <c r="I24" s="111">
        <f t="shared" si="1"/>
        <v>1.0875618342857143</v>
      </c>
      <c r="J24" s="106">
        <f>E24-D24</f>
        <v>306466.41999999993</v>
      </c>
      <c r="K24" s="54"/>
      <c r="L24" s="54"/>
      <c r="M24" s="54"/>
      <c r="N24" s="54"/>
      <c r="O24" s="54"/>
      <c r="P24" s="54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</row>
    <row r="25" spans="1:204" s="57" customFormat="1" ht="106.5" hidden="1" customHeight="1" outlineLevel="1" x14ac:dyDescent="0.2">
      <c r="A25" s="37">
        <v>14031900</v>
      </c>
      <c r="B25" s="53" t="s">
        <v>24</v>
      </c>
      <c r="C25" s="112">
        <v>11600000</v>
      </c>
      <c r="D25" s="112">
        <v>11600000</v>
      </c>
      <c r="E25" s="112">
        <v>12932700.470000001</v>
      </c>
      <c r="F25" s="112">
        <v>9093297.5199999996</v>
      </c>
      <c r="G25" s="111">
        <f t="shared" si="0"/>
        <v>1.1148879715517241</v>
      </c>
      <c r="H25" s="111">
        <f t="shared" si="3"/>
        <v>1.4222233949296759</v>
      </c>
      <c r="I25" s="111">
        <f t="shared" si="1"/>
        <v>1.1148879715517241</v>
      </c>
      <c r="J25" s="106">
        <f>E25-D25</f>
        <v>1332700.4700000007</v>
      </c>
      <c r="K25" s="54"/>
      <c r="L25" s="54"/>
      <c r="M25" s="54"/>
      <c r="N25" s="54"/>
      <c r="O25" s="54"/>
      <c r="P25" s="54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</row>
    <row r="26" spans="1:204" s="23" customFormat="1" ht="99" collapsed="1" x14ac:dyDescent="0.2">
      <c r="A26" s="37">
        <v>18010000</v>
      </c>
      <c r="B26" s="58" t="s">
        <v>25</v>
      </c>
      <c r="C26" s="112">
        <f>C27+C28+C30+C29</f>
        <v>12055000</v>
      </c>
      <c r="D26" s="112">
        <f>D27+D28+D30+D29</f>
        <v>12055000</v>
      </c>
      <c r="E26" s="112">
        <f>E27+E28+E30+E29</f>
        <v>12977644.810000001</v>
      </c>
      <c r="F26" s="113">
        <f>F27+F28+F30+F29</f>
        <v>9234075.5800000001</v>
      </c>
      <c r="G26" s="111">
        <f t="shared" si="0"/>
        <v>1.0765362762339279</v>
      </c>
      <c r="H26" s="111">
        <f t="shared" si="3"/>
        <v>1.4054081209935256</v>
      </c>
      <c r="I26" s="111">
        <f t="shared" si="1"/>
        <v>1.0765362762339279</v>
      </c>
      <c r="J26" s="113">
        <f>J27+J28+J30+J29</f>
        <v>922644.81000000017</v>
      </c>
      <c r="K26" s="45"/>
      <c r="L26" s="45"/>
      <c r="M26" s="45"/>
      <c r="N26" s="45"/>
      <c r="O26" s="45"/>
      <c r="P26" s="45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</row>
    <row r="27" spans="1:204" s="23" customFormat="1" ht="117.75" hidden="1" customHeight="1" outlineLevel="1" x14ac:dyDescent="0.2">
      <c r="A27" s="37">
        <v>18010100</v>
      </c>
      <c r="B27" s="58" t="s">
        <v>26</v>
      </c>
      <c r="C27" s="112">
        <v>205000</v>
      </c>
      <c r="D27" s="112">
        <v>205000</v>
      </c>
      <c r="E27" s="112">
        <v>208588.1</v>
      </c>
      <c r="F27" s="112">
        <v>184365.03</v>
      </c>
      <c r="G27" s="111">
        <f t="shared" si="0"/>
        <v>1.0175029268292684</v>
      </c>
      <c r="H27" s="111">
        <f t="shared" si="3"/>
        <v>1.1313864673794158</v>
      </c>
      <c r="I27" s="111">
        <f t="shared" si="1"/>
        <v>1.0175029268292684</v>
      </c>
      <c r="J27" s="106">
        <f>E27-D27</f>
        <v>3588.1000000000058</v>
      </c>
      <c r="K27" s="45"/>
      <c r="L27" s="45"/>
      <c r="M27" s="45"/>
      <c r="N27" s="45"/>
      <c r="O27" s="45"/>
      <c r="P27" s="45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</row>
    <row r="28" spans="1:204" s="43" customFormat="1" ht="116.25" hidden="1" customHeight="1" outlineLevel="1" x14ac:dyDescent="0.25">
      <c r="A28" s="59">
        <v>18010200</v>
      </c>
      <c r="B28" s="58" t="s">
        <v>27</v>
      </c>
      <c r="C28" s="112">
        <v>1300000</v>
      </c>
      <c r="D28" s="112">
        <v>1300000</v>
      </c>
      <c r="E28" s="112">
        <v>1409904.18</v>
      </c>
      <c r="F28" s="112">
        <v>1034442.07</v>
      </c>
      <c r="G28" s="111">
        <f t="shared" si="0"/>
        <v>1.0845416769230769</v>
      </c>
      <c r="H28" s="111">
        <f t="shared" si="3"/>
        <v>1.3629609824356814</v>
      </c>
      <c r="I28" s="111">
        <f t="shared" si="1"/>
        <v>1.0845416769230769</v>
      </c>
      <c r="J28" s="106">
        <f>E28-D28</f>
        <v>109904.17999999993</v>
      </c>
      <c r="K28" s="39"/>
      <c r="L28" s="39"/>
      <c r="M28" s="39"/>
      <c r="N28" s="39"/>
      <c r="O28" s="39"/>
      <c r="P28" s="39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  <c r="CJ28" s="40"/>
      <c r="CK28" s="40"/>
      <c r="CL28" s="40"/>
      <c r="CM28" s="40"/>
      <c r="CN28" s="40"/>
      <c r="CO28" s="40"/>
      <c r="CP28" s="40"/>
      <c r="CQ28" s="40"/>
      <c r="CR28" s="40"/>
      <c r="CS28" s="40"/>
      <c r="CT28" s="40"/>
      <c r="CU28" s="40"/>
      <c r="CV28" s="40"/>
      <c r="CW28" s="40"/>
      <c r="CX28" s="40"/>
      <c r="CY28" s="40"/>
      <c r="CZ28" s="40"/>
      <c r="DA28" s="40"/>
      <c r="DB28" s="40"/>
      <c r="DC28" s="40"/>
      <c r="DD28" s="40"/>
      <c r="DE28" s="40"/>
      <c r="DF28" s="40"/>
      <c r="DG28" s="40"/>
      <c r="DH28" s="40"/>
      <c r="DI28" s="40"/>
      <c r="DJ28" s="40"/>
      <c r="DK28" s="40"/>
      <c r="DL28" s="40"/>
      <c r="DM28" s="40"/>
      <c r="DN28" s="40"/>
      <c r="DO28" s="40"/>
      <c r="DP28" s="40"/>
      <c r="DQ28" s="40"/>
      <c r="DR28" s="40"/>
      <c r="DS28" s="40"/>
      <c r="DT28" s="40"/>
      <c r="DU28" s="40"/>
      <c r="DV28" s="40"/>
      <c r="DW28" s="40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</row>
    <row r="29" spans="1:204" s="43" customFormat="1" ht="116.25" hidden="1" customHeight="1" outlineLevel="1" x14ac:dyDescent="0.25">
      <c r="A29" s="59">
        <v>18010300</v>
      </c>
      <c r="B29" s="38" t="s">
        <v>28</v>
      </c>
      <c r="C29" s="112">
        <v>3350000</v>
      </c>
      <c r="D29" s="112">
        <v>3350000</v>
      </c>
      <c r="E29" s="112">
        <v>3669395.08</v>
      </c>
      <c r="F29" s="112">
        <v>3067202.48</v>
      </c>
      <c r="G29" s="111">
        <f t="shared" si="0"/>
        <v>1.0953418149253731</v>
      </c>
      <c r="H29" s="111">
        <f t="shared" si="3"/>
        <v>1.1963328485571647</v>
      </c>
      <c r="I29" s="111">
        <f t="shared" si="1"/>
        <v>1.0953418149253731</v>
      </c>
      <c r="J29" s="106">
        <f>E29-D29</f>
        <v>319395.08000000007</v>
      </c>
      <c r="K29" s="39"/>
      <c r="L29" s="39"/>
      <c r="M29" s="39"/>
      <c r="N29" s="39"/>
      <c r="O29" s="39"/>
      <c r="P29" s="39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</row>
    <row r="30" spans="1:204" s="23" customFormat="1" ht="99" hidden="1" customHeight="1" outlineLevel="1" x14ac:dyDescent="0.2">
      <c r="A30" s="37">
        <v>18010400</v>
      </c>
      <c r="B30" s="38" t="s">
        <v>29</v>
      </c>
      <c r="C30" s="112">
        <v>7200000</v>
      </c>
      <c r="D30" s="112">
        <v>7200000</v>
      </c>
      <c r="E30" s="112">
        <v>7689757.4500000002</v>
      </c>
      <c r="F30" s="112">
        <v>4948066</v>
      </c>
      <c r="G30" s="111">
        <f t="shared" si="0"/>
        <v>1.0680218680555555</v>
      </c>
      <c r="H30" s="111">
        <f t="shared" si="3"/>
        <v>1.5540935488734386</v>
      </c>
      <c r="I30" s="111">
        <f t="shared" si="1"/>
        <v>1.0680218680555555</v>
      </c>
      <c r="J30" s="106">
        <f>E30-D30</f>
        <v>489757.45000000019</v>
      </c>
      <c r="K30" s="25"/>
      <c r="L30" s="25"/>
      <c r="M30" s="25"/>
      <c r="N30" s="25"/>
      <c r="O30" s="25"/>
      <c r="P30" s="25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</row>
    <row r="31" spans="1:204" s="23" customFormat="1" ht="49.5" customHeight="1" collapsed="1" x14ac:dyDescent="0.2">
      <c r="A31" s="37">
        <v>18010000</v>
      </c>
      <c r="B31" s="38" t="s">
        <v>30</v>
      </c>
      <c r="C31" s="112">
        <f>C32+C33+C34+C35</f>
        <v>21435000</v>
      </c>
      <c r="D31" s="112">
        <f>D32+D33+D34+D35</f>
        <v>21435000</v>
      </c>
      <c r="E31" s="113">
        <f>E32+E33+E34+E35</f>
        <v>23065245.489999998</v>
      </c>
      <c r="F31" s="113">
        <f>F32+F33+F34+F35</f>
        <v>17801950.75</v>
      </c>
      <c r="G31" s="111">
        <f t="shared" si="0"/>
        <v>1.0760553062747842</v>
      </c>
      <c r="H31" s="111">
        <f t="shared" si="3"/>
        <v>1.2956583137384536</v>
      </c>
      <c r="I31" s="111">
        <f t="shared" si="1"/>
        <v>1.0760553062747842</v>
      </c>
      <c r="J31" s="113">
        <f>J32+J33+J34+J35</f>
        <v>1630245.4899999988</v>
      </c>
      <c r="K31" s="25"/>
      <c r="L31" s="25"/>
      <c r="M31" s="25"/>
      <c r="N31" s="25"/>
      <c r="O31" s="25"/>
      <c r="P31" s="25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</row>
    <row r="32" spans="1:204" s="43" customFormat="1" ht="43.5" hidden="1" customHeight="1" outlineLevel="1" x14ac:dyDescent="0.25">
      <c r="A32" s="37">
        <v>18010500</v>
      </c>
      <c r="B32" s="38" t="s">
        <v>31</v>
      </c>
      <c r="C32" s="112">
        <v>9430000</v>
      </c>
      <c r="D32" s="112">
        <v>9430000</v>
      </c>
      <c r="E32" s="113">
        <v>9841527.9399999995</v>
      </c>
      <c r="F32" s="112">
        <v>8412944.7100000009</v>
      </c>
      <c r="G32" s="111">
        <f t="shared" si="0"/>
        <v>1.0436402905620361</v>
      </c>
      <c r="H32" s="111">
        <f t="shared" si="3"/>
        <v>1.1698077521301098</v>
      </c>
      <c r="I32" s="111">
        <f t="shared" si="1"/>
        <v>1.0436402905620361</v>
      </c>
      <c r="J32" s="106">
        <f>E32-D32</f>
        <v>411527.93999999948</v>
      </c>
      <c r="K32" s="39"/>
      <c r="L32" s="39"/>
      <c r="M32" s="39"/>
      <c r="N32" s="39"/>
      <c r="O32" s="39"/>
      <c r="P32" s="39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</row>
    <row r="33" spans="1:202" s="43" customFormat="1" ht="49.5" hidden="1" customHeight="1" outlineLevel="1" x14ac:dyDescent="0.25">
      <c r="A33" s="37">
        <v>18010600</v>
      </c>
      <c r="B33" s="38" t="s">
        <v>32</v>
      </c>
      <c r="C33" s="112">
        <v>6755000</v>
      </c>
      <c r="D33" s="112">
        <v>6755000</v>
      </c>
      <c r="E33" s="112">
        <v>7350217.46</v>
      </c>
      <c r="F33" s="112">
        <v>6010133.6699999999</v>
      </c>
      <c r="G33" s="111">
        <f t="shared" si="0"/>
        <v>1.0881150940044411</v>
      </c>
      <c r="H33" s="111">
        <f t="shared" si="3"/>
        <v>1.2229707130623602</v>
      </c>
      <c r="I33" s="111">
        <f t="shared" si="1"/>
        <v>1.0881150940044411</v>
      </c>
      <c r="J33" s="106">
        <f>E33-D33</f>
        <v>595217.46</v>
      </c>
      <c r="K33" s="39"/>
      <c r="L33" s="39"/>
      <c r="M33" s="39"/>
      <c r="N33" s="39"/>
      <c r="O33" s="39"/>
      <c r="P33" s="39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</row>
    <row r="34" spans="1:202" s="43" customFormat="1" ht="49.5" hidden="1" customHeight="1" outlineLevel="1" x14ac:dyDescent="0.25">
      <c r="A34" s="37">
        <v>18010700</v>
      </c>
      <c r="B34" s="38" t="s">
        <v>33</v>
      </c>
      <c r="C34" s="112">
        <v>750000</v>
      </c>
      <c r="D34" s="112">
        <v>750000</v>
      </c>
      <c r="E34" s="112">
        <v>893040.82</v>
      </c>
      <c r="F34" s="112">
        <v>517792.51</v>
      </c>
      <c r="G34" s="111">
        <f t="shared" si="0"/>
        <v>1.1907210933333332</v>
      </c>
      <c r="H34" s="111">
        <f t="shared" si="3"/>
        <v>1.7247078757473722</v>
      </c>
      <c r="I34" s="111">
        <f t="shared" si="1"/>
        <v>1.1907210933333332</v>
      </c>
      <c r="J34" s="106">
        <f>E34-D34</f>
        <v>143040.81999999995</v>
      </c>
      <c r="K34" s="39"/>
      <c r="L34" s="39"/>
      <c r="M34" s="39"/>
      <c r="N34" s="39"/>
      <c r="O34" s="39"/>
      <c r="P34" s="39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</row>
    <row r="35" spans="1:202" s="43" customFormat="1" ht="49.5" hidden="1" customHeight="1" outlineLevel="1" x14ac:dyDescent="0.25">
      <c r="A35" s="37">
        <v>18010900</v>
      </c>
      <c r="B35" s="38" t="s">
        <v>34</v>
      </c>
      <c r="C35" s="112">
        <v>4500000</v>
      </c>
      <c r="D35" s="112">
        <v>4500000</v>
      </c>
      <c r="E35" s="112">
        <v>4980459.2699999996</v>
      </c>
      <c r="F35" s="112">
        <v>2861079.86</v>
      </c>
      <c r="G35" s="111">
        <f t="shared" si="0"/>
        <v>1.1067687266666666</v>
      </c>
      <c r="H35" s="111">
        <f t="shared" si="3"/>
        <v>1.7407620596791031</v>
      </c>
      <c r="I35" s="111">
        <f t="shared" si="1"/>
        <v>1.1067687266666666</v>
      </c>
      <c r="J35" s="106">
        <f>E35-D35</f>
        <v>480459.26999999955</v>
      </c>
      <c r="K35" s="39"/>
      <c r="L35" s="39"/>
      <c r="M35" s="39"/>
      <c r="N35" s="39"/>
      <c r="O35" s="39"/>
      <c r="P35" s="39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</row>
    <row r="36" spans="1:202" s="43" customFormat="1" ht="54.75" customHeight="1" collapsed="1" x14ac:dyDescent="0.25">
      <c r="A36" s="37">
        <v>18011000</v>
      </c>
      <c r="B36" s="58" t="s">
        <v>35</v>
      </c>
      <c r="C36" s="112">
        <f>C38+C37</f>
        <v>73600</v>
      </c>
      <c r="D36" s="112">
        <f>D38+D37</f>
        <v>73600</v>
      </c>
      <c r="E36" s="112">
        <f>E37+E38</f>
        <v>87407.05</v>
      </c>
      <c r="F36" s="112">
        <f>F37+F38</f>
        <v>178212.8</v>
      </c>
      <c r="G36" s="111">
        <f t="shared" si="0"/>
        <v>1.1875957880434782</v>
      </c>
      <c r="H36" s="111">
        <f t="shared" si="3"/>
        <v>0.49046448964384159</v>
      </c>
      <c r="I36" s="111">
        <f t="shared" si="1"/>
        <v>1.1875957880434782</v>
      </c>
      <c r="J36" s="106">
        <f>J37+J38</f>
        <v>13807.050000000003</v>
      </c>
      <c r="K36" s="39"/>
      <c r="L36" s="39"/>
      <c r="M36" s="39"/>
      <c r="N36" s="39"/>
      <c r="O36" s="39"/>
      <c r="P36" s="39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  <c r="CJ36" s="40"/>
      <c r="CK36" s="40"/>
      <c r="CL36" s="40"/>
      <c r="CM36" s="40"/>
      <c r="CN36" s="40"/>
      <c r="CO36" s="40"/>
      <c r="CP36" s="40"/>
      <c r="CQ36" s="40"/>
      <c r="CR36" s="40"/>
      <c r="CS36" s="40"/>
      <c r="CT36" s="40"/>
      <c r="CU36" s="40"/>
      <c r="CV36" s="40"/>
      <c r="CW36" s="40"/>
      <c r="CX36" s="40"/>
      <c r="CY36" s="40"/>
      <c r="CZ36" s="40"/>
      <c r="DA36" s="40"/>
      <c r="DB36" s="40"/>
      <c r="DC36" s="40"/>
      <c r="DD36" s="40"/>
      <c r="DE36" s="40"/>
      <c r="DF36" s="40"/>
      <c r="DG36" s="40"/>
      <c r="DH36" s="40"/>
      <c r="DI36" s="40"/>
      <c r="DJ36" s="40"/>
      <c r="DK36" s="40"/>
      <c r="DL36" s="40"/>
      <c r="DM36" s="40"/>
      <c r="DN36" s="40"/>
      <c r="DO36" s="40"/>
      <c r="DP36" s="40"/>
      <c r="DQ36" s="40"/>
      <c r="DR36" s="40"/>
      <c r="DS36" s="40"/>
      <c r="DT36" s="40"/>
      <c r="DU36" s="40"/>
      <c r="DV36" s="40"/>
      <c r="DW36" s="40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</row>
    <row r="37" spans="1:202" s="43" customFormat="1" ht="49.5" hidden="1" customHeight="1" outlineLevel="1" x14ac:dyDescent="0.25">
      <c r="A37" s="60">
        <v>18011000</v>
      </c>
      <c r="B37" s="58" t="s">
        <v>36</v>
      </c>
      <c r="C37" s="112">
        <v>13600</v>
      </c>
      <c r="D37" s="112">
        <v>13600</v>
      </c>
      <c r="E37" s="112">
        <v>16573.72</v>
      </c>
      <c r="F37" s="112">
        <v>51129.47</v>
      </c>
      <c r="G37" s="111">
        <f t="shared" si="0"/>
        <v>1.2186558823529412</v>
      </c>
      <c r="H37" s="111">
        <f t="shared" si="3"/>
        <v>0.32415200079328027</v>
      </c>
      <c r="I37" s="111">
        <f t="shared" si="1"/>
        <v>1.2186558823529412</v>
      </c>
      <c r="J37" s="106">
        <f>E37-D37</f>
        <v>2973.7200000000012</v>
      </c>
      <c r="K37" s="39"/>
      <c r="L37" s="39"/>
      <c r="M37" s="39"/>
      <c r="N37" s="39"/>
      <c r="O37" s="39"/>
      <c r="P37" s="39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  <c r="CJ37" s="40"/>
      <c r="CK37" s="40"/>
      <c r="CL37" s="40"/>
      <c r="CM37" s="40"/>
      <c r="CN37" s="40"/>
      <c r="CO37" s="40"/>
      <c r="CP37" s="40"/>
      <c r="CQ37" s="40"/>
      <c r="CR37" s="40"/>
      <c r="CS37" s="40"/>
      <c r="CT37" s="40"/>
      <c r="CU37" s="40"/>
      <c r="CV37" s="40"/>
      <c r="CW37" s="40"/>
      <c r="CX37" s="40"/>
      <c r="CY37" s="40"/>
      <c r="CZ37" s="40"/>
      <c r="DA37" s="40"/>
      <c r="DB37" s="40"/>
      <c r="DC37" s="40"/>
      <c r="DD37" s="40"/>
      <c r="DE37" s="40"/>
      <c r="DF37" s="40"/>
      <c r="DG37" s="40"/>
      <c r="DH37" s="40"/>
      <c r="DI37" s="40"/>
      <c r="DJ37" s="40"/>
      <c r="DK37" s="40"/>
      <c r="DL37" s="40"/>
      <c r="DM37" s="40"/>
      <c r="DN37" s="40"/>
      <c r="DO37" s="40"/>
      <c r="DP37" s="40"/>
      <c r="DQ37" s="40"/>
      <c r="DR37" s="40"/>
      <c r="DS37" s="40"/>
      <c r="DT37" s="40"/>
      <c r="DU37" s="40"/>
      <c r="DV37" s="40"/>
      <c r="DW37" s="40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</row>
    <row r="38" spans="1:202" s="43" customFormat="1" ht="58.5" hidden="1" customHeight="1" outlineLevel="1" x14ac:dyDescent="0.25">
      <c r="A38" s="60">
        <v>18011100</v>
      </c>
      <c r="B38" s="58" t="s">
        <v>37</v>
      </c>
      <c r="C38" s="112">
        <v>60000</v>
      </c>
      <c r="D38" s="112">
        <v>60000</v>
      </c>
      <c r="E38" s="112">
        <v>70833.33</v>
      </c>
      <c r="F38" s="112">
        <v>127083.33</v>
      </c>
      <c r="G38" s="111">
        <f t="shared" si="0"/>
        <v>1.1805555000000001</v>
      </c>
      <c r="H38" s="111">
        <f t="shared" si="3"/>
        <v>0.55737703757054524</v>
      </c>
      <c r="I38" s="111">
        <f t="shared" si="1"/>
        <v>1.1805555000000001</v>
      </c>
      <c r="J38" s="106">
        <f>E38-D38</f>
        <v>10833.330000000002</v>
      </c>
      <c r="K38" s="39"/>
      <c r="L38" s="39"/>
      <c r="M38" s="39"/>
      <c r="N38" s="39"/>
      <c r="O38" s="39"/>
      <c r="P38" s="39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O38" s="40"/>
      <c r="CP38" s="40"/>
      <c r="CQ38" s="40"/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</row>
    <row r="39" spans="1:202" s="23" customFormat="1" ht="67.900000000000006" customHeight="1" x14ac:dyDescent="0.2">
      <c r="A39" s="37">
        <v>18020000</v>
      </c>
      <c r="B39" s="61" t="s">
        <v>38</v>
      </c>
      <c r="C39" s="112">
        <v>115000</v>
      </c>
      <c r="D39" s="112">
        <v>115000</v>
      </c>
      <c r="E39" s="112">
        <v>121971.2</v>
      </c>
      <c r="F39" s="112">
        <v>114415.26</v>
      </c>
      <c r="G39" s="111">
        <f t="shared" si="0"/>
        <v>1.0606191304347825</v>
      </c>
      <c r="H39" s="111">
        <f t="shared" si="3"/>
        <v>1.0660396174426383</v>
      </c>
      <c r="I39" s="111">
        <f t="shared" si="1"/>
        <v>1.0606191304347825</v>
      </c>
      <c r="J39" s="106">
        <f>E39-D39</f>
        <v>6971.1999999999971</v>
      </c>
      <c r="K39" s="25"/>
      <c r="L39" s="25"/>
      <c r="M39" s="25"/>
      <c r="N39" s="25"/>
      <c r="O39" s="25"/>
      <c r="P39" s="25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2"/>
      <c r="DY39" s="22"/>
      <c r="DZ39" s="22"/>
      <c r="EA39" s="22"/>
      <c r="EB39" s="22"/>
      <c r="EC39" s="22"/>
      <c r="ED39" s="22"/>
      <c r="EE39" s="22"/>
      <c r="EF39" s="22"/>
      <c r="EG39" s="22"/>
      <c r="EH39" s="22"/>
      <c r="EI39" s="22"/>
      <c r="EJ39" s="22"/>
      <c r="EK39" s="22"/>
      <c r="EL39" s="22"/>
      <c r="EM39" s="22"/>
      <c r="EN39" s="22"/>
      <c r="EO39" s="22"/>
      <c r="EP39" s="22"/>
      <c r="EQ39" s="22"/>
      <c r="ER39" s="22"/>
      <c r="ES39" s="22"/>
      <c r="ET39" s="22"/>
      <c r="EU39" s="22"/>
      <c r="EV39" s="22"/>
      <c r="EW39" s="22"/>
      <c r="EX39" s="22"/>
      <c r="EY39" s="22"/>
      <c r="EZ39" s="22"/>
      <c r="FA39" s="22"/>
      <c r="FB39" s="22"/>
      <c r="FC39" s="22"/>
      <c r="FD39" s="22"/>
      <c r="FE39" s="22"/>
      <c r="FF39" s="22"/>
      <c r="FG39" s="22"/>
      <c r="FH39" s="22"/>
      <c r="FI39" s="22"/>
      <c r="FJ39" s="22"/>
      <c r="FK39" s="22"/>
      <c r="FL39" s="22"/>
      <c r="FM39" s="22"/>
      <c r="FN39" s="22"/>
      <c r="FO39" s="22"/>
      <c r="FP39" s="22"/>
      <c r="FQ39" s="22"/>
      <c r="FR39" s="22"/>
      <c r="FS39" s="22"/>
      <c r="FT39" s="22"/>
      <c r="FU39" s="22"/>
      <c r="FV39" s="22"/>
      <c r="FW39" s="22"/>
      <c r="FX39" s="22"/>
      <c r="FY39" s="22"/>
      <c r="FZ39" s="22"/>
      <c r="GA39" s="22"/>
      <c r="GB39" s="22"/>
      <c r="GC39" s="22"/>
      <c r="GD39" s="22"/>
      <c r="GE39" s="22"/>
      <c r="GF39" s="22"/>
      <c r="GG39" s="22"/>
      <c r="GH39" s="22"/>
      <c r="GI39" s="22"/>
      <c r="GJ39" s="22"/>
      <c r="GK39" s="22"/>
      <c r="GL39" s="22"/>
      <c r="GM39" s="22"/>
      <c r="GN39" s="22"/>
      <c r="GO39" s="22"/>
      <c r="GP39" s="22"/>
      <c r="GQ39" s="22"/>
      <c r="GR39" s="22"/>
      <c r="GS39" s="22"/>
      <c r="GT39" s="22"/>
    </row>
    <row r="40" spans="1:202" s="23" customFormat="1" ht="57.75" customHeight="1" collapsed="1" x14ac:dyDescent="0.2">
      <c r="A40" s="37">
        <v>18030000</v>
      </c>
      <c r="B40" s="61" t="s">
        <v>39</v>
      </c>
      <c r="C40" s="112">
        <f>C41+C42</f>
        <v>102000</v>
      </c>
      <c r="D40" s="112">
        <f>D41+D42</f>
        <v>102000</v>
      </c>
      <c r="E40" s="112">
        <f>E41+E42</f>
        <v>112052.57</v>
      </c>
      <c r="F40" s="113">
        <f>F41+F42</f>
        <v>63448.520000000004</v>
      </c>
      <c r="G40" s="111">
        <f t="shared" si="0"/>
        <v>1.0985546078431374</v>
      </c>
      <c r="H40" s="111" t="s">
        <v>14</v>
      </c>
      <c r="I40" s="111">
        <f t="shared" si="1"/>
        <v>1.0985546078431374</v>
      </c>
      <c r="J40" s="113">
        <f>J41+J42</f>
        <v>10052.570000000003</v>
      </c>
      <c r="K40" s="25"/>
      <c r="L40" s="25"/>
      <c r="M40" s="25"/>
      <c r="N40" s="25"/>
      <c r="O40" s="25"/>
      <c r="P40" s="25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2"/>
      <c r="DY40" s="22"/>
      <c r="DZ40" s="22"/>
      <c r="EA40" s="22"/>
      <c r="EB40" s="22"/>
      <c r="EC40" s="22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2"/>
      <c r="EP40" s="22"/>
      <c r="EQ40" s="22"/>
      <c r="ER40" s="22"/>
      <c r="ES40" s="22"/>
      <c r="ET40" s="22"/>
      <c r="EU40" s="22"/>
      <c r="EV40" s="22"/>
      <c r="EW40" s="22"/>
      <c r="EX40" s="22"/>
      <c r="EY40" s="22"/>
      <c r="EZ40" s="22"/>
      <c r="FA40" s="22"/>
      <c r="FB40" s="22"/>
      <c r="FC40" s="22"/>
      <c r="FD40" s="22"/>
      <c r="FE40" s="22"/>
      <c r="FF40" s="22"/>
      <c r="FG40" s="22"/>
      <c r="FH40" s="22"/>
      <c r="FI40" s="22"/>
      <c r="FJ40" s="22"/>
      <c r="FK40" s="22"/>
      <c r="FL40" s="22"/>
      <c r="FM40" s="22"/>
      <c r="FN40" s="22"/>
      <c r="FO40" s="22"/>
      <c r="FP40" s="22"/>
      <c r="FQ40" s="22"/>
      <c r="FR40" s="22"/>
      <c r="FS40" s="22"/>
      <c r="FT40" s="22"/>
      <c r="FU40" s="22"/>
      <c r="FV40" s="22"/>
      <c r="FW40" s="22"/>
      <c r="FX40" s="22"/>
      <c r="FY40" s="22"/>
      <c r="FZ40" s="22"/>
      <c r="GA40" s="22"/>
      <c r="GB40" s="22"/>
      <c r="GC40" s="22"/>
      <c r="GD40" s="22"/>
      <c r="GE40" s="22"/>
      <c r="GF40" s="22"/>
      <c r="GG40" s="22"/>
      <c r="GH40" s="22"/>
      <c r="GI40" s="22"/>
      <c r="GJ40" s="22"/>
      <c r="GK40" s="22"/>
      <c r="GL40" s="22"/>
      <c r="GM40" s="22"/>
      <c r="GN40" s="22"/>
      <c r="GO40" s="22"/>
      <c r="GP40" s="22"/>
      <c r="GQ40" s="22"/>
      <c r="GR40" s="22"/>
      <c r="GS40" s="22"/>
      <c r="GT40" s="22"/>
    </row>
    <row r="41" spans="1:202" s="23" customFormat="1" ht="49.5" hidden="1" customHeight="1" outlineLevel="1" x14ac:dyDescent="0.2">
      <c r="A41" s="37">
        <v>18030100</v>
      </c>
      <c r="B41" s="38" t="s">
        <v>40</v>
      </c>
      <c r="C41" s="112">
        <v>93000</v>
      </c>
      <c r="D41" s="112">
        <v>93000</v>
      </c>
      <c r="E41" s="112">
        <v>102512.02</v>
      </c>
      <c r="F41" s="112">
        <v>56554.97</v>
      </c>
      <c r="G41" s="111">
        <f t="shared" si="0"/>
        <v>1.1022797849462367</v>
      </c>
      <c r="H41" s="111">
        <f t="shared" si="3"/>
        <v>1.8126085116834119</v>
      </c>
      <c r="I41" s="111">
        <f t="shared" si="1"/>
        <v>1.1022797849462367</v>
      </c>
      <c r="J41" s="106">
        <f>E41-D41</f>
        <v>9512.0200000000041</v>
      </c>
      <c r="K41" s="25"/>
      <c r="L41" s="25"/>
      <c r="M41" s="25"/>
      <c r="N41" s="25"/>
      <c r="O41" s="25"/>
      <c r="P41" s="25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2"/>
      <c r="DY41" s="22"/>
      <c r="DZ41" s="22"/>
      <c r="EA41" s="22"/>
      <c r="EB41" s="22"/>
      <c r="EC41" s="22"/>
      <c r="ED41" s="22"/>
      <c r="EE41" s="22"/>
      <c r="EF41" s="22"/>
      <c r="EG41" s="22"/>
      <c r="EH41" s="22"/>
      <c r="EI41" s="22"/>
      <c r="EJ41" s="22"/>
      <c r="EK41" s="22"/>
      <c r="EL41" s="22"/>
      <c r="EM41" s="22"/>
      <c r="EN41" s="22"/>
      <c r="EO41" s="22"/>
      <c r="EP41" s="22"/>
      <c r="EQ41" s="22"/>
      <c r="ER41" s="22"/>
      <c r="ES41" s="22"/>
      <c r="ET41" s="22"/>
      <c r="EU41" s="22"/>
      <c r="EV41" s="22"/>
      <c r="EW41" s="22"/>
      <c r="EX41" s="22"/>
      <c r="EY41" s="22"/>
      <c r="EZ41" s="22"/>
      <c r="FA41" s="22"/>
      <c r="FB41" s="22"/>
      <c r="FC41" s="22"/>
      <c r="FD41" s="22"/>
      <c r="FE41" s="22"/>
      <c r="FF41" s="22"/>
      <c r="FG41" s="22"/>
      <c r="FH41" s="22"/>
      <c r="FI41" s="22"/>
      <c r="FJ41" s="22"/>
      <c r="FK41" s="22"/>
      <c r="FL41" s="22"/>
      <c r="FM41" s="22"/>
      <c r="FN41" s="22"/>
      <c r="FO41" s="22"/>
      <c r="FP41" s="22"/>
      <c r="FQ41" s="22"/>
      <c r="FR41" s="22"/>
      <c r="FS41" s="22"/>
      <c r="FT41" s="22"/>
      <c r="FU41" s="22"/>
      <c r="FV41" s="22"/>
      <c r="FW41" s="22"/>
      <c r="FX41" s="22"/>
      <c r="FY41" s="22"/>
      <c r="FZ41" s="22"/>
      <c r="GA41" s="22"/>
      <c r="GB41" s="22"/>
      <c r="GC41" s="22"/>
      <c r="GD41" s="22"/>
      <c r="GE41" s="22"/>
      <c r="GF41" s="22"/>
      <c r="GG41" s="22"/>
      <c r="GH41" s="22"/>
      <c r="GI41" s="22"/>
      <c r="GJ41" s="22"/>
      <c r="GK41" s="22"/>
      <c r="GL41" s="22"/>
      <c r="GM41" s="22"/>
      <c r="GN41" s="22"/>
      <c r="GO41" s="22"/>
      <c r="GP41" s="22"/>
      <c r="GQ41" s="22"/>
      <c r="GR41" s="22"/>
      <c r="GS41" s="22"/>
      <c r="GT41" s="22"/>
    </row>
    <row r="42" spans="1:202" s="23" customFormat="1" ht="49.5" hidden="1" customHeight="1" outlineLevel="1" x14ac:dyDescent="0.2">
      <c r="A42" s="37">
        <v>18030200</v>
      </c>
      <c r="B42" s="38" t="s">
        <v>41</v>
      </c>
      <c r="C42" s="112">
        <v>9000</v>
      </c>
      <c r="D42" s="112">
        <v>9000</v>
      </c>
      <c r="E42" s="112">
        <v>9540.5499999999993</v>
      </c>
      <c r="F42" s="112">
        <v>6893.55</v>
      </c>
      <c r="G42" s="111">
        <f t="shared" si="0"/>
        <v>1.0600611111111111</v>
      </c>
      <c r="H42" s="111">
        <f t="shared" si="3"/>
        <v>1.3839821282213083</v>
      </c>
      <c r="I42" s="111">
        <f t="shared" si="1"/>
        <v>1.0600611111111111</v>
      </c>
      <c r="J42" s="106">
        <f>E42-D42</f>
        <v>540.54999999999927</v>
      </c>
      <c r="K42" s="25"/>
      <c r="L42" s="25"/>
      <c r="M42" s="25"/>
      <c r="N42" s="25"/>
      <c r="O42" s="25"/>
      <c r="P42" s="25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2"/>
      <c r="DY42" s="22"/>
      <c r="DZ42" s="22"/>
      <c r="EA42" s="22"/>
      <c r="EB42" s="22"/>
      <c r="EC42" s="22"/>
      <c r="ED42" s="22"/>
      <c r="EE42" s="22"/>
      <c r="EF42" s="22"/>
      <c r="EG42" s="22"/>
      <c r="EH42" s="22"/>
      <c r="EI42" s="22"/>
      <c r="EJ42" s="22"/>
      <c r="EK42" s="22"/>
      <c r="EL42" s="22"/>
      <c r="EM42" s="22"/>
      <c r="EN42" s="22"/>
      <c r="EO42" s="22"/>
      <c r="EP42" s="22"/>
      <c r="EQ42" s="22"/>
      <c r="ER42" s="22"/>
      <c r="ES42" s="22"/>
      <c r="ET42" s="22"/>
      <c r="EU42" s="22"/>
      <c r="EV42" s="22"/>
      <c r="EW42" s="22"/>
      <c r="EX42" s="22"/>
      <c r="EY42" s="22"/>
      <c r="EZ42" s="22"/>
      <c r="FA42" s="22"/>
      <c r="FB42" s="22"/>
      <c r="FC42" s="22"/>
      <c r="FD42" s="22"/>
      <c r="FE42" s="22"/>
      <c r="FF42" s="22"/>
      <c r="FG42" s="22"/>
      <c r="FH42" s="22"/>
      <c r="FI42" s="22"/>
      <c r="FJ42" s="22"/>
      <c r="FK42" s="22"/>
      <c r="FL42" s="22"/>
      <c r="FM42" s="22"/>
      <c r="FN42" s="22"/>
      <c r="FO42" s="22"/>
      <c r="FP42" s="22"/>
      <c r="FQ42" s="22"/>
      <c r="FR42" s="22"/>
      <c r="FS42" s="22"/>
      <c r="FT42" s="22"/>
      <c r="FU42" s="22"/>
      <c r="FV42" s="22"/>
      <c r="FW42" s="22"/>
      <c r="FX42" s="22"/>
      <c r="FY42" s="22"/>
      <c r="FZ42" s="22"/>
      <c r="GA42" s="22"/>
      <c r="GB42" s="22"/>
      <c r="GC42" s="22"/>
      <c r="GD42" s="22"/>
      <c r="GE42" s="22"/>
      <c r="GF42" s="22"/>
      <c r="GG42" s="22"/>
      <c r="GH42" s="22"/>
      <c r="GI42" s="22"/>
      <c r="GJ42" s="22"/>
      <c r="GK42" s="22"/>
      <c r="GL42" s="22"/>
      <c r="GM42" s="22"/>
      <c r="GN42" s="22"/>
      <c r="GO42" s="22"/>
      <c r="GP42" s="22"/>
      <c r="GQ42" s="22"/>
      <c r="GR42" s="22"/>
      <c r="GS42" s="22"/>
      <c r="GT42" s="22"/>
    </row>
    <row r="43" spans="1:202" s="43" customFormat="1" ht="57" customHeight="1" collapsed="1" x14ac:dyDescent="0.25">
      <c r="A43" s="37">
        <v>18050000</v>
      </c>
      <c r="B43" s="38" t="s">
        <v>42</v>
      </c>
      <c r="C43" s="109">
        <f>SUM(C44:C46)</f>
        <v>78800000</v>
      </c>
      <c r="D43" s="109">
        <f>SUM(D44:D46)</f>
        <v>78800000</v>
      </c>
      <c r="E43" s="109">
        <f>SUM(E44:E46)</f>
        <v>81247364.799999997</v>
      </c>
      <c r="F43" s="110">
        <f>SUM(F44:F46)</f>
        <v>49608784.859999999</v>
      </c>
      <c r="G43" s="111">
        <f t="shared" si="0"/>
        <v>1.03105792893401</v>
      </c>
      <c r="H43" s="111" t="s">
        <v>14</v>
      </c>
      <c r="I43" s="111">
        <f t="shared" si="1"/>
        <v>1.03105792893401</v>
      </c>
      <c r="J43" s="110">
        <f>SUM(J44:J46)</f>
        <v>2447364.7999999998</v>
      </c>
      <c r="K43" s="39"/>
      <c r="L43" s="39"/>
      <c r="M43" s="39"/>
      <c r="N43" s="39"/>
      <c r="O43" s="39"/>
      <c r="P43" s="39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  <c r="CJ43" s="40"/>
      <c r="CK43" s="40"/>
      <c r="CL43" s="40"/>
      <c r="CM43" s="40"/>
      <c r="CN43" s="40"/>
      <c r="CO43" s="40"/>
      <c r="CP43" s="40"/>
      <c r="CQ43" s="40"/>
      <c r="CR43" s="40"/>
      <c r="CS43" s="40"/>
      <c r="CT43" s="40"/>
      <c r="CU43" s="40"/>
      <c r="CV43" s="40"/>
      <c r="CW43" s="40"/>
      <c r="CX43" s="40"/>
      <c r="CY43" s="40"/>
      <c r="CZ43" s="40"/>
      <c r="DA43" s="40"/>
      <c r="DB43" s="40"/>
      <c r="DC43" s="40"/>
      <c r="DD43" s="40"/>
      <c r="DE43" s="40"/>
      <c r="DF43" s="40"/>
      <c r="DG43" s="40"/>
      <c r="DH43" s="40"/>
      <c r="DI43" s="40"/>
      <c r="DJ43" s="40"/>
      <c r="DK43" s="40"/>
      <c r="DL43" s="40"/>
      <c r="DM43" s="40"/>
      <c r="DN43" s="40"/>
      <c r="DO43" s="40"/>
      <c r="DP43" s="40"/>
      <c r="DQ43" s="40"/>
      <c r="DR43" s="40"/>
      <c r="DS43" s="40"/>
      <c r="DT43" s="40"/>
      <c r="DU43" s="40"/>
      <c r="DV43" s="40"/>
      <c r="DW43" s="40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</row>
    <row r="44" spans="1:202" s="43" customFormat="1" ht="55.5" hidden="1" customHeight="1" outlineLevel="1" x14ac:dyDescent="0.25">
      <c r="A44" s="37">
        <v>18050300</v>
      </c>
      <c r="B44" s="38" t="s">
        <v>43</v>
      </c>
      <c r="C44" s="109">
        <v>8100000</v>
      </c>
      <c r="D44" s="109">
        <v>8100000</v>
      </c>
      <c r="E44" s="109">
        <v>7871783.4900000002</v>
      </c>
      <c r="F44" s="109">
        <v>4068846.68</v>
      </c>
      <c r="G44" s="111">
        <f t="shared" si="0"/>
        <v>0.97182512222222228</v>
      </c>
      <c r="H44" s="111">
        <f t="shared" si="3"/>
        <v>1.9346473605636081</v>
      </c>
      <c r="I44" s="111">
        <f t="shared" si="1"/>
        <v>0.97182512222222228</v>
      </c>
      <c r="J44" s="106">
        <f>E44-D44</f>
        <v>-228216.50999999978</v>
      </c>
      <c r="K44" s="39"/>
      <c r="L44" s="39"/>
      <c r="M44" s="39"/>
      <c r="N44" s="39"/>
      <c r="O44" s="39"/>
      <c r="P44" s="39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  <c r="CJ44" s="40"/>
      <c r="CK44" s="40"/>
      <c r="CL44" s="40"/>
      <c r="CM44" s="40"/>
      <c r="CN44" s="40"/>
      <c r="CO44" s="40"/>
      <c r="CP44" s="40"/>
      <c r="CQ44" s="40"/>
      <c r="CR44" s="40"/>
      <c r="CS44" s="40"/>
      <c r="CT44" s="40"/>
      <c r="CU44" s="40"/>
      <c r="CV44" s="40"/>
      <c r="CW44" s="40"/>
      <c r="CX44" s="40"/>
      <c r="CY44" s="40"/>
      <c r="CZ44" s="40"/>
      <c r="DA44" s="40"/>
      <c r="DB44" s="40"/>
      <c r="DC44" s="40"/>
      <c r="DD44" s="40"/>
      <c r="DE44" s="40"/>
      <c r="DF44" s="40"/>
      <c r="DG44" s="40"/>
      <c r="DH44" s="40"/>
      <c r="DI44" s="40"/>
      <c r="DJ44" s="40"/>
      <c r="DK44" s="40"/>
      <c r="DL44" s="40"/>
      <c r="DM44" s="40"/>
      <c r="DN44" s="40"/>
      <c r="DO44" s="40"/>
      <c r="DP44" s="40"/>
      <c r="DQ44" s="40"/>
      <c r="DR44" s="40"/>
      <c r="DS44" s="40"/>
      <c r="DT44" s="40"/>
      <c r="DU44" s="40"/>
      <c r="DV44" s="40"/>
      <c r="DW44" s="40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</row>
    <row r="45" spans="1:202" s="43" customFormat="1" ht="48.75" hidden="1" customHeight="1" outlineLevel="1" x14ac:dyDescent="0.25">
      <c r="A45" s="37">
        <v>18050400</v>
      </c>
      <c r="B45" s="38" t="s">
        <v>44</v>
      </c>
      <c r="C45" s="109">
        <v>70200000</v>
      </c>
      <c r="D45" s="109">
        <v>70200000</v>
      </c>
      <c r="E45" s="109">
        <v>72783798.859999999</v>
      </c>
      <c r="F45" s="109">
        <v>45539938.18</v>
      </c>
      <c r="G45" s="111">
        <f t="shared" si="0"/>
        <v>1.0368062515669516</v>
      </c>
      <c r="H45" s="111">
        <f t="shared" si="3"/>
        <v>1.5982410554075988</v>
      </c>
      <c r="I45" s="111">
        <f t="shared" si="1"/>
        <v>1.0368062515669516</v>
      </c>
      <c r="J45" s="106">
        <f>E45-D45</f>
        <v>2583798.8599999994</v>
      </c>
      <c r="K45" s="39"/>
      <c r="L45" s="39"/>
      <c r="M45" s="39"/>
      <c r="N45" s="39"/>
      <c r="O45" s="39"/>
      <c r="P45" s="39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  <c r="CQ45" s="40"/>
      <c r="CR45" s="40"/>
      <c r="CS45" s="40"/>
      <c r="CT45" s="40"/>
      <c r="CU45" s="40"/>
      <c r="CV45" s="40"/>
      <c r="CW45" s="40"/>
      <c r="CX45" s="40"/>
      <c r="CY45" s="40"/>
      <c r="CZ45" s="40"/>
      <c r="DA45" s="40"/>
      <c r="DB45" s="40"/>
      <c r="DC45" s="40"/>
      <c r="DD45" s="40"/>
      <c r="DE45" s="40"/>
      <c r="DF45" s="40"/>
      <c r="DG45" s="40"/>
      <c r="DH45" s="40"/>
      <c r="DI45" s="40"/>
      <c r="DJ45" s="40"/>
      <c r="DK45" s="40"/>
      <c r="DL45" s="40"/>
      <c r="DM45" s="40"/>
      <c r="DN45" s="40"/>
      <c r="DO45" s="40"/>
      <c r="DP45" s="40"/>
      <c r="DQ45" s="40"/>
      <c r="DR45" s="40"/>
      <c r="DS45" s="40"/>
      <c r="DT45" s="40"/>
      <c r="DU45" s="40"/>
      <c r="DV45" s="40"/>
      <c r="DW45" s="40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</row>
    <row r="46" spans="1:202" s="43" customFormat="1" ht="48.75" hidden="1" customHeight="1" outlineLevel="1" x14ac:dyDescent="0.25">
      <c r="A46" s="37">
        <v>18050500</v>
      </c>
      <c r="B46" s="38" t="s">
        <v>45</v>
      </c>
      <c r="C46" s="109">
        <v>500000</v>
      </c>
      <c r="D46" s="109">
        <v>500000</v>
      </c>
      <c r="E46" s="109">
        <v>591782.44999999995</v>
      </c>
      <c r="F46" s="115"/>
      <c r="G46" s="111">
        <f t="shared" si="0"/>
        <v>1.1835648999999999</v>
      </c>
      <c r="H46" s="111" t="e">
        <f t="shared" si="3"/>
        <v>#DIV/0!</v>
      </c>
      <c r="I46" s="111">
        <f t="shared" si="1"/>
        <v>1.1835648999999999</v>
      </c>
      <c r="J46" s="106">
        <f>E46-D46</f>
        <v>91782.449999999953</v>
      </c>
      <c r="K46" s="39"/>
      <c r="L46" s="39"/>
      <c r="M46" s="39"/>
      <c r="N46" s="39"/>
      <c r="O46" s="39"/>
      <c r="P46" s="39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</row>
    <row r="47" spans="1:202" s="23" customFormat="1" ht="42.75" customHeight="1" collapsed="1" x14ac:dyDescent="0.2">
      <c r="A47" s="37">
        <v>21010300</v>
      </c>
      <c r="B47" s="62" t="s">
        <v>46</v>
      </c>
      <c r="C47" s="112">
        <v>0</v>
      </c>
      <c r="D47" s="112">
        <v>0</v>
      </c>
      <c r="E47" s="112">
        <f>E48+E49</f>
        <v>-51659.95</v>
      </c>
      <c r="F47" s="113">
        <f>F48+F49</f>
        <v>3996.2</v>
      </c>
      <c r="G47" s="111" t="str">
        <f t="shared" si="0"/>
        <v xml:space="preserve"> </v>
      </c>
      <c r="H47" s="111"/>
      <c r="I47" s="111"/>
      <c r="J47" s="106">
        <f>J49+J48</f>
        <v>-51659.95</v>
      </c>
      <c r="K47" s="25"/>
      <c r="L47" s="25"/>
      <c r="M47" s="25"/>
      <c r="N47" s="25"/>
      <c r="O47" s="25"/>
      <c r="P47" s="25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</row>
    <row r="48" spans="1:202" s="23" customFormat="1" ht="49.5" hidden="1" customHeight="1" outlineLevel="1" x14ac:dyDescent="0.2">
      <c r="A48" s="37">
        <v>21010301</v>
      </c>
      <c r="B48" s="38"/>
      <c r="C48" s="112"/>
      <c r="D48" s="112"/>
      <c r="E48" s="112"/>
      <c r="F48" s="115">
        <v>3996.2</v>
      </c>
      <c r="G48" s="111" t="str">
        <f t="shared" si="0"/>
        <v xml:space="preserve"> </v>
      </c>
      <c r="H48" s="111" t="str">
        <f t="shared" si="3"/>
        <v xml:space="preserve"> </v>
      </c>
      <c r="I48" s="111" t="str">
        <f t="shared" si="1"/>
        <v xml:space="preserve"> </v>
      </c>
      <c r="J48" s="106">
        <f t="shared" ref="J48:J56" si="4">E48-D48</f>
        <v>0</v>
      </c>
      <c r="K48" s="25"/>
      <c r="L48" s="25"/>
      <c r="M48" s="25"/>
      <c r="N48" s="25"/>
      <c r="O48" s="25"/>
      <c r="P48" s="25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I48" s="22"/>
      <c r="GJ48" s="22"/>
      <c r="GK48" s="22"/>
      <c r="GL48" s="22"/>
      <c r="GM48" s="22"/>
      <c r="GN48" s="22"/>
      <c r="GO48" s="22"/>
      <c r="GP48" s="22"/>
      <c r="GQ48" s="22"/>
      <c r="GR48" s="22"/>
      <c r="GS48" s="22"/>
      <c r="GT48" s="22"/>
    </row>
    <row r="49" spans="1:204" s="23" customFormat="1" ht="48.75" hidden="1" customHeight="1" outlineLevel="1" x14ac:dyDescent="0.2">
      <c r="A49" s="37">
        <v>21010302</v>
      </c>
      <c r="B49" s="38"/>
      <c r="C49" s="112"/>
      <c r="D49" s="112"/>
      <c r="E49" s="112">
        <v>-51659.95</v>
      </c>
      <c r="F49" s="113"/>
      <c r="G49" s="111" t="str">
        <f t="shared" si="0"/>
        <v xml:space="preserve"> </v>
      </c>
      <c r="H49" s="111" t="e">
        <f t="shared" si="3"/>
        <v>#DIV/0!</v>
      </c>
      <c r="I49" s="111" t="e">
        <f t="shared" si="1"/>
        <v>#DIV/0!</v>
      </c>
      <c r="J49" s="106">
        <f t="shared" si="4"/>
        <v>-51659.95</v>
      </c>
      <c r="K49" s="25"/>
      <c r="L49" s="25"/>
      <c r="M49" s="25"/>
      <c r="N49" s="25"/>
      <c r="O49" s="25"/>
      <c r="P49" s="25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</row>
    <row r="50" spans="1:204" s="43" customFormat="1" ht="54.75" customHeight="1" x14ac:dyDescent="0.25">
      <c r="A50" s="37">
        <v>21080500</v>
      </c>
      <c r="B50" s="47" t="s">
        <v>47</v>
      </c>
      <c r="C50" s="112">
        <v>300000</v>
      </c>
      <c r="D50" s="112">
        <v>300000</v>
      </c>
      <c r="E50" s="112">
        <v>499891.14</v>
      </c>
      <c r="F50" s="115">
        <v>18200.509999999998</v>
      </c>
      <c r="G50" s="111" t="s">
        <v>10</v>
      </c>
      <c r="H50" s="111" t="s">
        <v>14</v>
      </c>
      <c r="I50" s="111" t="s">
        <v>14</v>
      </c>
      <c r="J50" s="106">
        <f t="shared" si="4"/>
        <v>199891.14</v>
      </c>
      <c r="K50" s="39"/>
      <c r="L50" s="39"/>
      <c r="M50" s="39"/>
      <c r="N50" s="39"/>
      <c r="O50" s="39"/>
      <c r="P50" s="39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  <c r="CJ50" s="40"/>
      <c r="CK50" s="40"/>
      <c r="CL50" s="40"/>
      <c r="CM50" s="40"/>
      <c r="CN50" s="40"/>
      <c r="CO50" s="40"/>
      <c r="CP50" s="40"/>
      <c r="CQ50" s="40"/>
      <c r="CR50" s="40"/>
      <c r="CS50" s="40"/>
      <c r="CT50" s="40"/>
      <c r="CU50" s="40"/>
      <c r="CV50" s="40"/>
      <c r="CW50" s="40"/>
      <c r="CX50" s="40"/>
      <c r="CY50" s="40"/>
      <c r="CZ50" s="40"/>
      <c r="DA50" s="40"/>
      <c r="DB50" s="40"/>
      <c r="DC50" s="40"/>
      <c r="DD50" s="40"/>
      <c r="DE50" s="40"/>
      <c r="DF50" s="40"/>
      <c r="DG50" s="40"/>
      <c r="DH50" s="40"/>
      <c r="DI50" s="40"/>
      <c r="DJ50" s="40"/>
      <c r="DK50" s="40"/>
      <c r="DL50" s="40"/>
      <c r="DM50" s="40"/>
      <c r="DN50" s="40"/>
      <c r="DO50" s="40"/>
      <c r="DP50" s="40"/>
      <c r="DQ50" s="40"/>
      <c r="DR50" s="40"/>
      <c r="DS50" s="40"/>
      <c r="DT50" s="40"/>
      <c r="DU50" s="40"/>
      <c r="DV50" s="40"/>
      <c r="DW50" s="40"/>
      <c r="DX50" s="42"/>
      <c r="DY50" s="42"/>
      <c r="DZ50" s="42"/>
      <c r="EA50" s="42"/>
      <c r="EB50" s="42"/>
      <c r="EC50" s="42"/>
      <c r="ED50" s="42"/>
      <c r="EE50" s="42"/>
      <c r="EF50" s="42"/>
      <c r="EG50" s="42"/>
      <c r="EH50" s="42"/>
      <c r="EI50" s="42"/>
      <c r="EJ50" s="42"/>
      <c r="EK50" s="42"/>
      <c r="EL50" s="42"/>
      <c r="EM50" s="42"/>
      <c r="EN50" s="42"/>
      <c r="EO50" s="42"/>
      <c r="EP50" s="42"/>
      <c r="EQ50" s="42"/>
      <c r="ER50" s="42"/>
      <c r="ES50" s="42"/>
      <c r="ET50" s="42"/>
      <c r="EU50" s="42"/>
      <c r="EV50" s="42"/>
      <c r="EW50" s="42"/>
      <c r="EX50" s="42"/>
      <c r="EY50" s="42"/>
      <c r="EZ50" s="42"/>
      <c r="FA50" s="42"/>
      <c r="FB50" s="42"/>
      <c r="FC50" s="42"/>
      <c r="FD50" s="42"/>
      <c r="FE50" s="42"/>
      <c r="FF50" s="42"/>
      <c r="FG50" s="42"/>
      <c r="FH50" s="42"/>
      <c r="FI50" s="42"/>
      <c r="FJ50" s="42"/>
      <c r="FK50" s="42"/>
      <c r="FL50" s="42"/>
      <c r="FM50" s="42"/>
      <c r="FN50" s="42"/>
      <c r="FO50" s="42"/>
      <c r="FP50" s="42"/>
      <c r="FQ50" s="42"/>
      <c r="FR50" s="42"/>
      <c r="FS50" s="42"/>
      <c r="FT50" s="42"/>
      <c r="FU50" s="42"/>
      <c r="FV50" s="42"/>
      <c r="FW50" s="42"/>
      <c r="FX50" s="42"/>
      <c r="FY50" s="42"/>
      <c r="FZ50" s="42"/>
      <c r="GA50" s="42"/>
      <c r="GB50" s="42"/>
      <c r="GC50" s="42"/>
      <c r="GD50" s="42"/>
      <c r="GE50" s="42"/>
      <c r="GF50" s="42"/>
      <c r="GG50" s="42"/>
      <c r="GH50" s="42"/>
      <c r="GI50" s="42"/>
      <c r="GJ50" s="42"/>
      <c r="GK50" s="42"/>
      <c r="GL50" s="42"/>
      <c r="GM50" s="42"/>
      <c r="GN50" s="42"/>
      <c r="GO50" s="42"/>
      <c r="GP50" s="42"/>
      <c r="GQ50" s="42"/>
      <c r="GR50" s="42"/>
      <c r="GS50" s="42"/>
      <c r="GT50" s="42"/>
    </row>
    <row r="51" spans="1:204" s="43" customFormat="1" ht="52.5" customHeight="1" x14ac:dyDescent="0.8">
      <c r="A51" s="37">
        <v>21081100</v>
      </c>
      <c r="B51" s="63" t="s">
        <v>48</v>
      </c>
      <c r="C51" s="112">
        <v>1350000</v>
      </c>
      <c r="D51" s="112">
        <v>1350000</v>
      </c>
      <c r="E51" s="120">
        <v>1210427.28</v>
      </c>
      <c r="F51" s="120">
        <v>351216.48</v>
      </c>
      <c r="G51" s="111">
        <f t="shared" si="0"/>
        <v>0.89661279999999999</v>
      </c>
      <c r="H51" s="111" t="s">
        <v>14</v>
      </c>
      <c r="I51" s="111">
        <f t="shared" si="1"/>
        <v>0.89661279999999999</v>
      </c>
      <c r="J51" s="106">
        <f t="shared" si="4"/>
        <v>-139572.71999999997</v>
      </c>
      <c r="K51" s="64"/>
      <c r="L51" s="64"/>
      <c r="M51" s="64"/>
      <c r="N51" s="64"/>
      <c r="O51" s="64"/>
      <c r="P51" s="64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  <c r="EO51" s="41"/>
      <c r="EP51" s="41"/>
      <c r="EQ51" s="41"/>
      <c r="ER51" s="41"/>
      <c r="ES51" s="41"/>
      <c r="ET51" s="41"/>
      <c r="EU51" s="41"/>
      <c r="EV51" s="41"/>
      <c r="EW51" s="41"/>
      <c r="EX51" s="41"/>
      <c r="EY51" s="41"/>
      <c r="EZ51" s="41"/>
      <c r="FA51" s="41"/>
      <c r="FB51" s="41"/>
      <c r="FC51" s="41"/>
      <c r="FD51" s="41"/>
      <c r="FE51" s="41"/>
      <c r="FF51" s="41"/>
      <c r="FG51" s="41"/>
      <c r="FH51" s="41"/>
      <c r="FI51" s="41"/>
      <c r="FJ51" s="41"/>
      <c r="FK51" s="41"/>
      <c r="FL51" s="41"/>
      <c r="FM51" s="41"/>
      <c r="FN51" s="41"/>
      <c r="FO51" s="41"/>
      <c r="FP51" s="41"/>
      <c r="FQ51" s="41"/>
      <c r="FR51" s="41"/>
      <c r="FS51" s="41"/>
      <c r="FT51" s="41"/>
      <c r="FU51" s="41"/>
      <c r="FV51" s="41"/>
      <c r="FW51" s="41"/>
      <c r="FX51" s="41"/>
      <c r="FY51" s="41"/>
      <c r="FZ51" s="41"/>
      <c r="GA51" s="41"/>
      <c r="GB51" s="41"/>
      <c r="GC51" s="41"/>
      <c r="GD51" s="41"/>
      <c r="GE51" s="41"/>
      <c r="GF51" s="41"/>
      <c r="GG51" s="41"/>
      <c r="GH51" s="41"/>
      <c r="GI51" s="41"/>
      <c r="GJ51" s="41"/>
      <c r="GK51" s="41"/>
      <c r="GL51" s="41"/>
      <c r="GM51" s="41"/>
      <c r="GN51" s="41"/>
      <c r="GO51" s="41"/>
      <c r="GP51" s="41"/>
      <c r="GQ51" s="41"/>
      <c r="GR51" s="41"/>
      <c r="GS51" s="41"/>
      <c r="GT51" s="41"/>
      <c r="GU51" s="65"/>
      <c r="GV51" s="65"/>
    </row>
    <row r="52" spans="1:204" s="43" customFormat="1" ht="92.25" customHeight="1" x14ac:dyDescent="0.25">
      <c r="A52" s="37">
        <v>21081500</v>
      </c>
      <c r="B52" s="63" t="s">
        <v>49</v>
      </c>
      <c r="C52" s="112">
        <v>37000</v>
      </c>
      <c r="D52" s="112">
        <v>37000</v>
      </c>
      <c r="E52" s="112">
        <v>40672.1</v>
      </c>
      <c r="F52" s="112">
        <v>6800</v>
      </c>
      <c r="G52" s="111">
        <f t="shared" si="0"/>
        <v>1.0992459459459458</v>
      </c>
      <c r="H52" s="111" t="s">
        <v>14</v>
      </c>
      <c r="I52" s="111">
        <f t="shared" si="1"/>
        <v>1.0992459459459458</v>
      </c>
      <c r="J52" s="106">
        <f t="shared" si="4"/>
        <v>3672.0999999999985</v>
      </c>
      <c r="K52" s="64"/>
      <c r="L52" s="64"/>
      <c r="M52" s="64"/>
      <c r="N52" s="64"/>
      <c r="O52" s="64"/>
      <c r="P52" s="64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  <c r="EO52" s="41"/>
      <c r="EP52" s="41"/>
      <c r="EQ52" s="41"/>
      <c r="ER52" s="41"/>
      <c r="ES52" s="41"/>
      <c r="ET52" s="41"/>
      <c r="EU52" s="41"/>
      <c r="EV52" s="41"/>
      <c r="EW52" s="41"/>
      <c r="EX52" s="41"/>
      <c r="EY52" s="41"/>
      <c r="EZ52" s="41"/>
      <c r="FA52" s="41"/>
      <c r="FB52" s="41"/>
      <c r="FC52" s="41"/>
      <c r="FD52" s="41"/>
      <c r="FE52" s="41"/>
      <c r="FF52" s="41"/>
      <c r="FG52" s="41"/>
      <c r="FH52" s="41"/>
      <c r="FI52" s="41"/>
      <c r="FJ52" s="41"/>
      <c r="FK52" s="41"/>
      <c r="FL52" s="41"/>
      <c r="FM52" s="41"/>
      <c r="FN52" s="41"/>
      <c r="FO52" s="41"/>
      <c r="FP52" s="41"/>
      <c r="FQ52" s="41"/>
      <c r="FR52" s="41"/>
      <c r="FS52" s="41"/>
      <c r="FT52" s="41"/>
      <c r="FU52" s="41"/>
      <c r="FV52" s="41"/>
      <c r="FW52" s="41"/>
      <c r="FX52" s="41"/>
      <c r="FY52" s="41"/>
      <c r="FZ52" s="41"/>
      <c r="GA52" s="41"/>
      <c r="GB52" s="41"/>
      <c r="GC52" s="41"/>
      <c r="GD52" s="41"/>
      <c r="GE52" s="41"/>
      <c r="GF52" s="41"/>
      <c r="GG52" s="41"/>
      <c r="GH52" s="41"/>
      <c r="GI52" s="41"/>
      <c r="GJ52" s="41"/>
      <c r="GK52" s="41"/>
      <c r="GL52" s="41"/>
      <c r="GM52" s="41"/>
      <c r="GN52" s="41"/>
      <c r="GO52" s="41"/>
      <c r="GP52" s="41"/>
      <c r="GQ52" s="41"/>
      <c r="GR52" s="41"/>
      <c r="GS52" s="41"/>
      <c r="GT52" s="41"/>
      <c r="GU52" s="65"/>
      <c r="GV52" s="65"/>
    </row>
    <row r="53" spans="1:204" s="68" customFormat="1" ht="90.75" customHeight="1" x14ac:dyDescent="0.25">
      <c r="A53" s="66">
        <v>22010300</v>
      </c>
      <c r="B53" s="67" t="s">
        <v>50</v>
      </c>
      <c r="C53" s="121">
        <v>160000</v>
      </c>
      <c r="D53" s="121">
        <v>160000</v>
      </c>
      <c r="E53" s="122">
        <v>187667</v>
      </c>
      <c r="F53" s="121">
        <v>195373</v>
      </c>
      <c r="G53" s="123">
        <f t="shared" si="0"/>
        <v>1.17291875</v>
      </c>
      <c r="H53" s="123">
        <f t="shared" si="3"/>
        <v>0.96055749770950949</v>
      </c>
      <c r="I53" s="111">
        <f t="shared" si="1"/>
        <v>1.17291875</v>
      </c>
      <c r="J53" s="124">
        <f t="shared" si="4"/>
        <v>27667</v>
      </c>
      <c r="K53" s="64"/>
      <c r="L53" s="64"/>
      <c r="M53" s="64"/>
      <c r="N53" s="64"/>
      <c r="O53" s="64"/>
      <c r="P53" s="64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  <c r="EO53" s="41"/>
      <c r="EP53" s="41"/>
      <c r="EQ53" s="41"/>
      <c r="ER53" s="41"/>
      <c r="ES53" s="41"/>
      <c r="ET53" s="41"/>
      <c r="EU53" s="41"/>
      <c r="EV53" s="41"/>
      <c r="EW53" s="41"/>
      <c r="EX53" s="41"/>
      <c r="EY53" s="41"/>
      <c r="EZ53" s="41"/>
      <c r="FA53" s="41"/>
      <c r="FB53" s="41"/>
      <c r="FC53" s="41"/>
      <c r="FD53" s="41"/>
      <c r="FE53" s="41"/>
      <c r="FF53" s="41"/>
      <c r="FG53" s="41"/>
      <c r="FH53" s="41"/>
      <c r="FI53" s="41"/>
      <c r="FJ53" s="41"/>
      <c r="FK53" s="41"/>
      <c r="FL53" s="41"/>
      <c r="FM53" s="41"/>
      <c r="FN53" s="41"/>
      <c r="FO53" s="41"/>
      <c r="FP53" s="41"/>
      <c r="FQ53" s="41"/>
      <c r="FR53" s="41"/>
      <c r="FS53" s="41"/>
      <c r="FT53" s="41"/>
      <c r="FU53" s="41"/>
      <c r="FV53" s="41"/>
      <c r="FW53" s="41"/>
      <c r="FX53" s="41"/>
      <c r="FY53" s="41"/>
      <c r="FZ53" s="41"/>
      <c r="GA53" s="41"/>
      <c r="GB53" s="41"/>
      <c r="GC53" s="41"/>
      <c r="GD53" s="41"/>
      <c r="GE53" s="41"/>
      <c r="GF53" s="41"/>
      <c r="GG53" s="41"/>
      <c r="GH53" s="41"/>
      <c r="GI53" s="41"/>
      <c r="GJ53" s="41"/>
      <c r="GK53" s="41"/>
      <c r="GL53" s="41"/>
      <c r="GM53" s="41"/>
      <c r="GN53" s="41"/>
      <c r="GO53" s="41"/>
      <c r="GP53" s="41"/>
      <c r="GQ53" s="41"/>
      <c r="GR53" s="41"/>
      <c r="GS53" s="41"/>
      <c r="GT53" s="41"/>
      <c r="GU53" s="65"/>
      <c r="GV53" s="65"/>
    </row>
    <row r="54" spans="1:204" s="68" customFormat="1" ht="48.75" customHeight="1" x14ac:dyDescent="0.25">
      <c r="A54" s="66">
        <v>22012500</v>
      </c>
      <c r="B54" s="69" t="s">
        <v>51</v>
      </c>
      <c r="C54" s="121">
        <v>3400000</v>
      </c>
      <c r="D54" s="121">
        <v>3400000</v>
      </c>
      <c r="E54" s="122">
        <v>3941470.79</v>
      </c>
      <c r="F54" s="121">
        <v>2922860.9</v>
      </c>
      <c r="G54" s="123">
        <f t="shared" si="0"/>
        <v>1.1592561147058824</v>
      </c>
      <c r="H54" s="123">
        <f t="shared" si="3"/>
        <v>1.3484975593604198</v>
      </c>
      <c r="I54" s="111">
        <f t="shared" si="1"/>
        <v>1.1592561147058824</v>
      </c>
      <c r="J54" s="124">
        <f t="shared" si="4"/>
        <v>541470.79</v>
      </c>
      <c r="K54" s="64"/>
      <c r="L54" s="64"/>
      <c r="M54" s="64"/>
      <c r="N54" s="64"/>
      <c r="O54" s="64"/>
      <c r="P54" s="64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  <c r="EO54" s="41"/>
      <c r="EP54" s="41"/>
      <c r="EQ54" s="41"/>
      <c r="ER54" s="41"/>
      <c r="ES54" s="41"/>
      <c r="ET54" s="41"/>
      <c r="EU54" s="41"/>
      <c r="EV54" s="41"/>
      <c r="EW54" s="41"/>
      <c r="EX54" s="41"/>
      <c r="EY54" s="41"/>
      <c r="EZ54" s="41"/>
      <c r="FA54" s="41"/>
      <c r="FB54" s="41"/>
      <c r="FC54" s="41"/>
      <c r="FD54" s="41"/>
      <c r="FE54" s="41"/>
      <c r="FF54" s="41"/>
      <c r="FG54" s="41"/>
      <c r="FH54" s="41"/>
      <c r="FI54" s="41"/>
      <c r="FJ54" s="41"/>
      <c r="FK54" s="41"/>
      <c r="FL54" s="41"/>
      <c r="FM54" s="41"/>
      <c r="FN54" s="41"/>
      <c r="FO54" s="41"/>
      <c r="FP54" s="41"/>
      <c r="FQ54" s="41"/>
      <c r="FR54" s="41"/>
      <c r="FS54" s="41"/>
      <c r="FT54" s="41"/>
      <c r="FU54" s="41"/>
      <c r="FV54" s="41"/>
      <c r="FW54" s="41"/>
      <c r="FX54" s="41"/>
      <c r="FY54" s="41"/>
      <c r="FZ54" s="41"/>
      <c r="GA54" s="41"/>
      <c r="GB54" s="41"/>
      <c r="GC54" s="41"/>
      <c r="GD54" s="41"/>
      <c r="GE54" s="41"/>
      <c r="GF54" s="41"/>
      <c r="GG54" s="41"/>
      <c r="GH54" s="41"/>
      <c r="GI54" s="41"/>
      <c r="GJ54" s="41"/>
      <c r="GK54" s="41"/>
      <c r="GL54" s="41"/>
      <c r="GM54" s="41"/>
      <c r="GN54" s="41"/>
      <c r="GO54" s="41"/>
      <c r="GP54" s="41"/>
      <c r="GQ54" s="41"/>
      <c r="GR54" s="41"/>
      <c r="GS54" s="41"/>
      <c r="GT54" s="41"/>
      <c r="GU54" s="65"/>
      <c r="GV54" s="65"/>
    </row>
    <row r="55" spans="1:204" s="68" customFormat="1" ht="48" customHeight="1" x14ac:dyDescent="0.25">
      <c r="A55" s="66">
        <v>22012600</v>
      </c>
      <c r="B55" s="69" t="s">
        <v>124</v>
      </c>
      <c r="C55" s="121">
        <v>320000</v>
      </c>
      <c r="D55" s="121">
        <v>320000</v>
      </c>
      <c r="E55" s="122">
        <v>347050</v>
      </c>
      <c r="F55" s="121">
        <v>342916.59</v>
      </c>
      <c r="G55" s="123">
        <f t="shared" si="0"/>
        <v>1.0845312499999999</v>
      </c>
      <c r="H55" s="123">
        <f t="shared" si="3"/>
        <v>1.0120536892076291</v>
      </c>
      <c r="I55" s="111">
        <f t="shared" si="1"/>
        <v>1.0845312499999999</v>
      </c>
      <c r="J55" s="124">
        <f t="shared" si="4"/>
        <v>27050</v>
      </c>
      <c r="K55" s="64"/>
      <c r="L55" s="64"/>
      <c r="M55" s="64"/>
      <c r="N55" s="64"/>
      <c r="O55" s="64"/>
      <c r="P55" s="64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65"/>
      <c r="GV55" s="65"/>
    </row>
    <row r="56" spans="1:204" s="70" customFormat="1" ht="47.25" customHeight="1" x14ac:dyDescent="0.25">
      <c r="A56" s="37">
        <v>22012900</v>
      </c>
      <c r="B56" s="38" t="s">
        <v>52</v>
      </c>
      <c r="C56" s="112"/>
      <c r="D56" s="112"/>
      <c r="E56" s="112"/>
      <c r="F56" s="113">
        <v>4200</v>
      </c>
      <c r="G56" s="111" t="str">
        <f t="shared" si="0"/>
        <v xml:space="preserve"> </v>
      </c>
      <c r="H56" s="111" t="str">
        <f t="shared" si="3"/>
        <v xml:space="preserve"> </v>
      </c>
      <c r="I56" s="111" t="str">
        <f t="shared" si="1"/>
        <v xml:space="preserve"> </v>
      </c>
      <c r="J56" s="106">
        <f t="shared" si="4"/>
        <v>0</v>
      </c>
      <c r="K56" s="64"/>
      <c r="L56" s="64"/>
      <c r="M56" s="64"/>
      <c r="N56" s="64"/>
      <c r="O56" s="64"/>
      <c r="P56" s="64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  <c r="EO56" s="41"/>
      <c r="EP56" s="41"/>
      <c r="EQ56" s="41"/>
      <c r="ER56" s="41"/>
      <c r="ES56" s="41"/>
      <c r="ET56" s="41"/>
      <c r="EU56" s="41"/>
      <c r="EV56" s="41"/>
      <c r="EW56" s="41"/>
      <c r="EX56" s="41"/>
      <c r="EY56" s="41"/>
      <c r="EZ56" s="41"/>
      <c r="FA56" s="41"/>
      <c r="FB56" s="41"/>
      <c r="FC56" s="41"/>
      <c r="FD56" s="41"/>
      <c r="FE56" s="41"/>
      <c r="FF56" s="41"/>
      <c r="FG56" s="41"/>
      <c r="FH56" s="41"/>
      <c r="FI56" s="41"/>
      <c r="FJ56" s="41"/>
      <c r="FK56" s="41"/>
      <c r="FL56" s="41"/>
      <c r="FM56" s="41"/>
      <c r="FN56" s="41"/>
      <c r="FO56" s="41"/>
      <c r="FP56" s="41"/>
      <c r="FQ56" s="41"/>
      <c r="FR56" s="41"/>
      <c r="FS56" s="41"/>
      <c r="FT56" s="41"/>
      <c r="FU56" s="41"/>
      <c r="FV56" s="41"/>
      <c r="FW56" s="41"/>
      <c r="FX56" s="41"/>
      <c r="FY56" s="41"/>
      <c r="FZ56" s="41"/>
      <c r="GA56" s="41"/>
      <c r="GB56" s="41"/>
      <c r="GC56" s="41"/>
      <c r="GD56" s="41"/>
      <c r="GE56" s="41"/>
      <c r="GF56" s="41"/>
      <c r="GG56" s="41"/>
      <c r="GH56" s="41"/>
      <c r="GI56" s="41"/>
      <c r="GJ56" s="41"/>
      <c r="GK56" s="41"/>
      <c r="GL56" s="41"/>
      <c r="GM56" s="41"/>
      <c r="GN56" s="41"/>
      <c r="GO56" s="41"/>
      <c r="GP56" s="41"/>
      <c r="GQ56" s="41"/>
      <c r="GR56" s="41"/>
      <c r="GS56" s="41"/>
      <c r="GT56" s="41"/>
      <c r="GU56" s="65"/>
      <c r="GV56" s="65"/>
    </row>
    <row r="57" spans="1:204" s="43" customFormat="1" ht="55.5" customHeight="1" collapsed="1" x14ac:dyDescent="0.25">
      <c r="A57" s="37">
        <v>22080400</v>
      </c>
      <c r="B57" s="47" t="s">
        <v>53</v>
      </c>
      <c r="C57" s="112">
        <f>C58+C59</f>
        <v>370000</v>
      </c>
      <c r="D57" s="112">
        <f>D58+D59</f>
        <v>370000</v>
      </c>
      <c r="E57" s="112">
        <f>E58+E59</f>
        <v>361016.94</v>
      </c>
      <c r="F57" s="113">
        <f>F58+F59</f>
        <v>271622.43</v>
      </c>
      <c r="G57" s="111">
        <f t="shared" si="0"/>
        <v>0.97572145945945943</v>
      </c>
      <c r="H57" s="111">
        <f t="shared" si="3"/>
        <v>1.3291131369379179</v>
      </c>
      <c r="I57" s="111">
        <f t="shared" si="1"/>
        <v>0.97572145945945943</v>
      </c>
      <c r="J57" s="113">
        <f>J58+J59</f>
        <v>-8983.0599999999977</v>
      </c>
      <c r="K57" s="64"/>
      <c r="L57" s="64"/>
      <c r="M57" s="64"/>
      <c r="N57" s="64"/>
      <c r="O57" s="64"/>
      <c r="P57" s="64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  <c r="EO57" s="41"/>
      <c r="EP57" s="41"/>
      <c r="EQ57" s="41"/>
      <c r="ER57" s="41"/>
      <c r="ES57" s="41"/>
      <c r="ET57" s="41"/>
      <c r="EU57" s="41"/>
      <c r="EV57" s="41"/>
      <c r="EW57" s="41"/>
      <c r="EX57" s="41"/>
      <c r="EY57" s="41"/>
      <c r="EZ57" s="41"/>
      <c r="FA57" s="41"/>
      <c r="FB57" s="41"/>
      <c r="FC57" s="41"/>
      <c r="FD57" s="41"/>
      <c r="FE57" s="41"/>
      <c r="FF57" s="41"/>
      <c r="FG57" s="41"/>
      <c r="FH57" s="41"/>
      <c r="FI57" s="41"/>
      <c r="FJ57" s="41"/>
      <c r="FK57" s="41"/>
      <c r="FL57" s="41"/>
      <c r="FM57" s="41"/>
      <c r="FN57" s="41"/>
      <c r="FO57" s="41"/>
      <c r="FP57" s="41"/>
      <c r="FQ57" s="41"/>
      <c r="FR57" s="41"/>
      <c r="FS57" s="41"/>
      <c r="FT57" s="41"/>
      <c r="FU57" s="41"/>
      <c r="FV57" s="41"/>
      <c r="FW57" s="41"/>
      <c r="FX57" s="41"/>
      <c r="FY57" s="41"/>
      <c r="FZ57" s="41"/>
      <c r="GA57" s="41"/>
      <c r="GB57" s="41"/>
      <c r="GC57" s="41"/>
      <c r="GD57" s="41"/>
      <c r="GE57" s="41"/>
      <c r="GF57" s="41"/>
      <c r="GG57" s="41"/>
      <c r="GH57" s="41"/>
      <c r="GI57" s="41"/>
      <c r="GJ57" s="41"/>
      <c r="GK57" s="41"/>
      <c r="GL57" s="41"/>
      <c r="GM57" s="41"/>
      <c r="GN57" s="41"/>
      <c r="GO57" s="41"/>
      <c r="GP57" s="41"/>
      <c r="GQ57" s="41"/>
      <c r="GR57" s="41"/>
      <c r="GS57" s="41"/>
      <c r="GT57" s="41"/>
      <c r="GU57" s="65"/>
      <c r="GV57" s="65"/>
    </row>
    <row r="58" spans="1:204" s="43" customFormat="1" ht="149.25" hidden="1" customHeight="1" outlineLevel="1" x14ac:dyDescent="0.25">
      <c r="A58" s="37">
        <v>22080402</v>
      </c>
      <c r="B58" s="47" t="s">
        <v>54</v>
      </c>
      <c r="C58" s="112">
        <v>370000</v>
      </c>
      <c r="D58" s="112">
        <v>370000</v>
      </c>
      <c r="E58" s="112">
        <v>361016.94</v>
      </c>
      <c r="F58" s="113"/>
      <c r="G58" s="111">
        <f t="shared" si="0"/>
        <v>0.97572145945945943</v>
      </c>
      <c r="H58" s="111" t="e">
        <f t="shared" si="3"/>
        <v>#DIV/0!</v>
      </c>
      <c r="I58" s="111">
        <f t="shared" si="1"/>
        <v>0.97572145945945943</v>
      </c>
      <c r="J58" s="106">
        <f>E58-D58</f>
        <v>-8983.0599999999977</v>
      </c>
      <c r="K58" s="64"/>
      <c r="L58" s="64"/>
      <c r="M58" s="64"/>
      <c r="N58" s="64"/>
      <c r="O58" s="64"/>
      <c r="P58" s="64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  <c r="EO58" s="41"/>
      <c r="EP58" s="41"/>
      <c r="EQ58" s="41"/>
      <c r="ER58" s="41"/>
      <c r="ES58" s="41"/>
      <c r="ET58" s="41"/>
      <c r="EU58" s="41"/>
      <c r="EV58" s="41"/>
      <c r="EW58" s="41"/>
      <c r="EX58" s="41"/>
      <c r="EY58" s="41"/>
      <c r="EZ58" s="41"/>
      <c r="FA58" s="41"/>
      <c r="FB58" s="41"/>
      <c r="FC58" s="41"/>
      <c r="FD58" s="41"/>
      <c r="FE58" s="41"/>
      <c r="FF58" s="41"/>
      <c r="FG58" s="41"/>
      <c r="FH58" s="41"/>
      <c r="FI58" s="41"/>
      <c r="FJ58" s="41"/>
      <c r="FK58" s="41"/>
      <c r="FL58" s="41"/>
      <c r="FM58" s="41"/>
      <c r="FN58" s="41"/>
      <c r="FO58" s="41"/>
      <c r="FP58" s="41"/>
      <c r="FQ58" s="41"/>
      <c r="FR58" s="41"/>
      <c r="FS58" s="41"/>
      <c r="FT58" s="41"/>
      <c r="FU58" s="41"/>
      <c r="FV58" s="41"/>
      <c r="FW58" s="41"/>
      <c r="FX58" s="41"/>
      <c r="FY58" s="41"/>
      <c r="FZ58" s="41"/>
      <c r="GA58" s="41"/>
      <c r="GB58" s="41"/>
      <c r="GC58" s="41"/>
      <c r="GD58" s="41"/>
      <c r="GE58" s="41"/>
      <c r="GF58" s="41"/>
      <c r="GG58" s="41"/>
      <c r="GH58" s="41"/>
      <c r="GI58" s="41"/>
      <c r="GJ58" s="41"/>
      <c r="GK58" s="41"/>
      <c r="GL58" s="41"/>
      <c r="GM58" s="41"/>
      <c r="GN58" s="41"/>
      <c r="GO58" s="41"/>
      <c r="GP58" s="41"/>
      <c r="GQ58" s="41"/>
      <c r="GR58" s="41"/>
      <c r="GS58" s="41"/>
      <c r="GT58" s="41"/>
      <c r="GU58" s="65"/>
      <c r="GV58" s="65"/>
    </row>
    <row r="59" spans="1:204" s="43" customFormat="1" ht="198.75" hidden="1" customHeight="1" outlineLevel="1" x14ac:dyDescent="0.25">
      <c r="A59" s="37">
        <v>22080401</v>
      </c>
      <c r="B59" s="47" t="s">
        <v>55</v>
      </c>
      <c r="C59" s="112"/>
      <c r="D59" s="112"/>
      <c r="E59" s="112"/>
      <c r="F59" s="115">
        <v>271622.43</v>
      </c>
      <c r="G59" s="111" t="str">
        <f t="shared" si="0"/>
        <v xml:space="preserve"> </v>
      </c>
      <c r="H59" s="111" t="str">
        <f t="shared" si="3"/>
        <v xml:space="preserve"> </v>
      </c>
      <c r="I59" s="111" t="str">
        <f t="shared" si="1"/>
        <v xml:space="preserve"> </v>
      </c>
      <c r="J59" s="106">
        <f>E59-D59</f>
        <v>0</v>
      </c>
      <c r="K59" s="64"/>
      <c r="L59" s="64"/>
      <c r="M59" s="64"/>
      <c r="N59" s="64"/>
      <c r="O59" s="64"/>
      <c r="P59" s="64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  <c r="EO59" s="41"/>
      <c r="EP59" s="41"/>
      <c r="EQ59" s="41"/>
      <c r="ER59" s="41"/>
      <c r="ES59" s="41"/>
      <c r="ET59" s="41"/>
      <c r="EU59" s="41"/>
      <c r="EV59" s="41"/>
      <c r="EW59" s="41"/>
      <c r="EX59" s="41"/>
      <c r="EY59" s="41"/>
      <c r="EZ59" s="41"/>
      <c r="FA59" s="41"/>
      <c r="FB59" s="41"/>
      <c r="FC59" s="41"/>
      <c r="FD59" s="41"/>
      <c r="FE59" s="41"/>
      <c r="FF59" s="41"/>
      <c r="FG59" s="41"/>
      <c r="FH59" s="41"/>
      <c r="FI59" s="41"/>
      <c r="FJ59" s="41"/>
      <c r="FK59" s="41"/>
      <c r="FL59" s="41"/>
      <c r="FM59" s="41"/>
      <c r="FN59" s="41"/>
      <c r="FO59" s="41"/>
      <c r="FP59" s="41"/>
      <c r="FQ59" s="41"/>
      <c r="FR59" s="41"/>
      <c r="FS59" s="41"/>
      <c r="FT59" s="41"/>
      <c r="FU59" s="41"/>
      <c r="FV59" s="41"/>
      <c r="FW59" s="41"/>
      <c r="FX59" s="41"/>
      <c r="FY59" s="41"/>
      <c r="FZ59" s="41"/>
      <c r="GA59" s="41"/>
      <c r="GB59" s="41"/>
      <c r="GC59" s="41"/>
      <c r="GD59" s="41"/>
      <c r="GE59" s="41"/>
      <c r="GF59" s="41"/>
      <c r="GG59" s="41"/>
      <c r="GH59" s="41"/>
      <c r="GI59" s="41"/>
      <c r="GJ59" s="41"/>
      <c r="GK59" s="41"/>
      <c r="GL59" s="41"/>
      <c r="GM59" s="41"/>
      <c r="GN59" s="41"/>
      <c r="GO59" s="41"/>
      <c r="GP59" s="41"/>
      <c r="GQ59" s="41"/>
      <c r="GR59" s="41"/>
      <c r="GS59" s="41"/>
      <c r="GT59" s="41"/>
      <c r="GU59" s="65"/>
      <c r="GV59" s="65"/>
    </row>
    <row r="60" spans="1:204" s="43" customFormat="1" ht="46.9" customHeight="1" collapsed="1" x14ac:dyDescent="0.25">
      <c r="A60" s="37">
        <v>22090000</v>
      </c>
      <c r="B60" s="38" t="s">
        <v>56</v>
      </c>
      <c r="C60" s="109">
        <f>C61+C62</f>
        <v>530000</v>
      </c>
      <c r="D60" s="109">
        <f>D61+D62</f>
        <v>530000</v>
      </c>
      <c r="E60" s="109">
        <f>E61+E62</f>
        <v>580993.22</v>
      </c>
      <c r="F60" s="110">
        <f>F61+F62</f>
        <v>308455.67</v>
      </c>
      <c r="G60" s="111">
        <f t="shared" si="0"/>
        <v>1.0962136226415093</v>
      </c>
      <c r="H60" s="111" t="s">
        <v>14</v>
      </c>
      <c r="I60" s="111">
        <f t="shared" si="1"/>
        <v>1.0962136226415093</v>
      </c>
      <c r="J60" s="110">
        <f>J61+J62</f>
        <v>50993.219999999972</v>
      </c>
      <c r="K60" s="64"/>
      <c r="L60" s="64"/>
      <c r="M60" s="64"/>
      <c r="N60" s="64"/>
      <c r="O60" s="64"/>
      <c r="P60" s="64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  <c r="EO60" s="41"/>
      <c r="EP60" s="41"/>
      <c r="EQ60" s="41"/>
      <c r="ER60" s="41"/>
      <c r="ES60" s="41"/>
      <c r="ET60" s="41"/>
      <c r="EU60" s="41"/>
      <c r="EV60" s="41"/>
      <c r="EW60" s="41"/>
      <c r="EX60" s="41"/>
      <c r="EY60" s="41"/>
      <c r="EZ60" s="41"/>
      <c r="FA60" s="41"/>
      <c r="FB60" s="41"/>
      <c r="FC60" s="41"/>
      <c r="FD60" s="41"/>
      <c r="FE60" s="41"/>
      <c r="FF60" s="41"/>
      <c r="FG60" s="41"/>
      <c r="FH60" s="41"/>
      <c r="FI60" s="41"/>
      <c r="FJ60" s="41"/>
      <c r="FK60" s="41"/>
      <c r="FL60" s="41"/>
      <c r="FM60" s="41"/>
      <c r="FN60" s="41"/>
      <c r="FO60" s="41"/>
      <c r="FP60" s="41"/>
      <c r="FQ60" s="41"/>
      <c r="FR60" s="41"/>
      <c r="FS60" s="41"/>
      <c r="FT60" s="41"/>
      <c r="FU60" s="41"/>
      <c r="FV60" s="41"/>
      <c r="FW60" s="41"/>
      <c r="FX60" s="41"/>
      <c r="FY60" s="41"/>
      <c r="FZ60" s="41"/>
      <c r="GA60" s="41"/>
      <c r="GB60" s="41"/>
      <c r="GC60" s="41"/>
      <c r="GD60" s="41"/>
      <c r="GE60" s="41"/>
      <c r="GF60" s="41"/>
      <c r="GG60" s="41"/>
      <c r="GH60" s="41"/>
      <c r="GI60" s="41"/>
      <c r="GJ60" s="41"/>
      <c r="GK60" s="41"/>
      <c r="GL60" s="41"/>
      <c r="GM60" s="41"/>
      <c r="GN60" s="41"/>
      <c r="GO60" s="41"/>
      <c r="GP60" s="41"/>
      <c r="GQ60" s="41"/>
      <c r="GR60" s="41"/>
      <c r="GS60" s="41"/>
      <c r="GT60" s="41"/>
      <c r="GU60" s="65"/>
      <c r="GV60" s="65"/>
    </row>
    <row r="61" spans="1:204" s="43" customFormat="1" ht="120" hidden="1" customHeight="1" outlineLevel="1" x14ac:dyDescent="0.25">
      <c r="A61" s="37">
        <v>22090100</v>
      </c>
      <c r="B61" s="38" t="s">
        <v>57</v>
      </c>
      <c r="C61" s="112">
        <v>520000</v>
      </c>
      <c r="D61" s="112">
        <v>520000</v>
      </c>
      <c r="E61" s="112">
        <v>564129.22</v>
      </c>
      <c r="F61" s="112">
        <v>294311.67</v>
      </c>
      <c r="G61" s="111">
        <f t="shared" si="0"/>
        <v>1.0848638846153846</v>
      </c>
      <c r="H61" s="111">
        <f t="shared" si="3"/>
        <v>1.9167748937716265</v>
      </c>
      <c r="I61" s="111">
        <f t="shared" si="1"/>
        <v>1.0848638846153846</v>
      </c>
      <c r="J61" s="106">
        <f t="shared" ref="J61:J78" si="5">E61-D61</f>
        <v>44129.219999999972</v>
      </c>
      <c r="K61" s="64"/>
      <c r="L61" s="64"/>
      <c r="M61" s="64"/>
      <c r="N61" s="64"/>
      <c r="O61" s="64"/>
      <c r="P61" s="64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  <c r="EO61" s="41"/>
      <c r="EP61" s="41"/>
      <c r="EQ61" s="41"/>
      <c r="ER61" s="41"/>
      <c r="ES61" s="41"/>
      <c r="ET61" s="41"/>
      <c r="EU61" s="41"/>
      <c r="EV61" s="41"/>
      <c r="EW61" s="41"/>
      <c r="EX61" s="41"/>
      <c r="EY61" s="41"/>
      <c r="EZ61" s="41"/>
      <c r="FA61" s="41"/>
      <c r="FB61" s="41"/>
      <c r="FC61" s="41"/>
      <c r="FD61" s="41"/>
      <c r="FE61" s="41"/>
      <c r="FF61" s="41"/>
      <c r="FG61" s="41"/>
      <c r="FH61" s="41"/>
      <c r="FI61" s="41"/>
      <c r="FJ61" s="41"/>
      <c r="FK61" s="41"/>
      <c r="FL61" s="41"/>
      <c r="FM61" s="41"/>
      <c r="FN61" s="41"/>
      <c r="FO61" s="41"/>
      <c r="FP61" s="41"/>
      <c r="FQ61" s="41"/>
      <c r="FR61" s="41"/>
      <c r="FS61" s="41"/>
      <c r="FT61" s="41"/>
      <c r="FU61" s="41"/>
      <c r="FV61" s="41"/>
      <c r="FW61" s="41"/>
      <c r="FX61" s="41"/>
      <c r="FY61" s="41"/>
      <c r="FZ61" s="41"/>
      <c r="GA61" s="41"/>
      <c r="GB61" s="41"/>
      <c r="GC61" s="41"/>
      <c r="GD61" s="41"/>
      <c r="GE61" s="41"/>
      <c r="GF61" s="41"/>
      <c r="GG61" s="41"/>
      <c r="GH61" s="41"/>
      <c r="GI61" s="41"/>
      <c r="GJ61" s="41"/>
      <c r="GK61" s="41"/>
      <c r="GL61" s="41"/>
      <c r="GM61" s="41"/>
      <c r="GN61" s="41"/>
      <c r="GO61" s="41"/>
      <c r="GP61" s="41"/>
      <c r="GQ61" s="41"/>
      <c r="GR61" s="41"/>
      <c r="GS61" s="41"/>
      <c r="GT61" s="41"/>
      <c r="GU61" s="65"/>
      <c r="GV61" s="65"/>
    </row>
    <row r="62" spans="1:204" s="43" customFormat="1" ht="154.5" hidden="1" customHeight="1" outlineLevel="1" x14ac:dyDescent="0.25">
      <c r="A62" s="37">
        <v>22090400</v>
      </c>
      <c r="B62" s="38" t="s">
        <v>58</v>
      </c>
      <c r="C62" s="112">
        <v>10000</v>
      </c>
      <c r="D62" s="112">
        <v>10000</v>
      </c>
      <c r="E62" s="112">
        <v>16864</v>
      </c>
      <c r="F62" s="112">
        <v>14144</v>
      </c>
      <c r="G62" s="111">
        <f t="shared" si="0"/>
        <v>1.6863999999999999</v>
      </c>
      <c r="H62" s="111">
        <f t="shared" si="3"/>
        <v>1.1923076923076923</v>
      </c>
      <c r="I62" s="111">
        <f t="shared" si="1"/>
        <v>1.6863999999999999</v>
      </c>
      <c r="J62" s="106">
        <f t="shared" si="5"/>
        <v>6864</v>
      </c>
      <c r="K62" s="64"/>
      <c r="L62" s="64"/>
      <c r="M62" s="64"/>
      <c r="N62" s="64"/>
      <c r="O62" s="64"/>
      <c r="P62" s="64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  <c r="EO62" s="41"/>
      <c r="EP62" s="41"/>
      <c r="EQ62" s="41"/>
      <c r="ER62" s="41"/>
      <c r="ES62" s="41"/>
      <c r="ET62" s="41"/>
      <c r="EU62" s="41"/>
      <c r="EV62" s="41"/>
      <c r="EW62" s="41"/>
      <c r="EX62" s="41"/>
      <c r="EY62" s="41"/>
      <c r="EZ62" s="41"/>
      <c r="FA62" s="41"/>
      <c r="FB62" s="41"/>
      <c r="FC62" s="41"/>
      <c r="FD62" s="41"/>
      <c r="FE62" s="41"/>
      <c r="FF62" s="41"/>
      <c r="FG62" s="41"/>
      <c r="FH62" s="41"/>
      <c r="FI62" s="41"/>
      <c r="FJ62" s="41"/>
      <c r="FK62" s="41"/>
      <c r="FL62" s="41"/>
      <c r="FM62" s="41"/>
      <c r="FN62" s="41"/>
      <c r="FO62" s="41"/>
      <c r="FP62" s="41"/>
      <c r="FQ62" s="41"/>
      <c r="FR62" s="41"/>
      <c r="FS62" s="41"/>
      <c r="FT62" s="41"/>
      <c r="FU62" s="41"/>
      <c r="FV62" s="41"/>
      <c r="FW62" s="41"/>
      <c r="FX62" s="41"/>
      <c r="FY62" s="41"/>
      <c r="FZ62" s="41"/>
      <c r="GA62" s="41"/>
      <c r="GB62" s="41"/>
      <c r="GC62" s="41"/>
      <c r="GD62" s="41"/>
      <c r="GE62" s="41"/>
      <c r="GF62" s="41"/>
      <c r="GG62" s="41"/>
      <c r="GH62" s="41"/>
      <c r="GI62" s="41"/>
      <c r="GJ62" s="41"/>
      <c r="GK62" s="41"/>
      <c r="GL62" s="41"/>
      <c r="GM62" s="41"/>
      <c r="GN62" s="41"/>
      <c r="GO62" s="41"/>
      <c r="GP62" s="41"/>
      <c r="GQ62" s="41"/>
      <c r="GR62" s="41"/>
      <c r="GS62" s="41"/>
      <c r="GT62" s="41"/>
      <c r="GU62" s="65"/>
      <c r="GV62" s="65"/>
    </row>
    <row r="63" spans="1:204" s="43" customFormat="1" ht="54" customHeight="1" x14ac:dyDescent="0.25">
      <c r="A63" s="37">
        <v>24060300</v>
      </c>
      <c r="B63" s="47" t="s">
        <v>47</v>
      </c>
      <c r="C63" s="112">
        <v>3300000</v>
      </c>
      <c r="D63" s="112">
        <v>3300000</v>
      </c>
      <c r="E63" s="112">
        <v>3469627.53</v>
      </c>
      <c r="F63" s="115">
        <v>379457.66</v>
      </c>
      <c r="G63" s="111">
        <f t="shared" si="0"/>
        <v>1.0514022818181818</v>
      </c>
      <c r="H63" s="111" t="s">
        <v>14</v>
      </c>
      <c r="I63" s="111">
        <f t="shared" si="1"/>
        <v>1.0514022818181818</v>
      </c>
      <c r="J63" s="106">
        <f t="shared" si="5"/>
        <v>169627.5299999998</v>
      </c>
      <c r="K63" s="64"/>
      <c r="L63" s="64"/>
      <c r="M63" s="64"/>
      <c r="N63" s="64"/>
      <c r="O63" s="64"/>
      <c r="P63" s="64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  <c r="EO63" s="41"/>
      <c r="EP63" s="41"/>
      <c r="EQ63" s="41"/>
      <c r="ER63" s="41"/>
      <c r="ES63" s="41"/>
      <c r="ET63" s="41"/>
      <c r="EU63" s="41"/>
      <c r="EV63" s="41"/>
      <c r="EW63" s="41"/>
      <c r="EX63" s="41"/>
      <c r="EY63" s="41"/>
      <c r="EZ63" s="41"/>
      <c r="FA63" s="41"/>
      <c r="FB63" s="41"/>
      <c r="FC63" s="41"/>
      <c r="FD63" s="41"/>
      <c r="FE63" s="41"/>
      <c r="FF63" s="41"/>
      <c r="FG63" s="41"/>
      <c r="FH63" s="41"/>
      <c r="FI63" s="41"/>
      <c r="FJ63" s="41"/>
      <c r="FK63" s="41"/>
      <c r="FL63" s="41"/>
      <c r="FM63" s="41"/>
      <c r="FN63" s="41"/>
      <c r="FO63" s="41"/>
      <c r="FP63" s="41"/>
      <c r="FQ63" s="41"/>
      <c r="FR63" s="41"/>
      <c r="FS63" s="41"/>
      <c r="FT63" s="41"/>
      <c r="FU63" s="41"/>
      <c r="FV63" s="41"/>
      <c r="FW63" s="41"/>
      <c r="FX63" s="41"/>
      <c r="FY63" s="41"/>
      <c r="FZ63" s="41"/>
      <c r="GA63" s="41"/>
      <c r="GB63" s="41"/>
      <c r="GC63" s="41"/>
      <c r="GD63" s="41"/>
      <c r="GE63" s="41"/>
      <c r="GF63" s="41"/>
      <c r="GG63" s="41"/>
      <c r="GH63" s="41"/>
      <c r="GI63" s="41"/>
      <c r="GJ63" s="41"/>
      <c r="GK63" s="41"/>
      <c r="GL63" s="41"/>
      <c r="GM63" s="41"/>
      <c r="GN63" s="41"/>
      <c r="GO63" s="41"/>
      <c r="GP63" s="41"/>
      <c r="GQ63" s="41"/>
      <c r="GR63" s="41"/>
      <c r="GS63" s="41"/>
      <c r="GT63" s="41"/>
      <c r="GU63" s="65"/>
      <c r="GV63" s="65"/>
    </row>
    <row r="64" spans="1:204" s="43" customFormat="1" ht="49.9" customHeight="1" x14ac:dyDescent="0.25">
      <c r="A64" s="37">
        <v>24062200</v>
      </c>
      <c r="B64" s="47" t="s">
        <v>59</v>
      </c>
      <c r="C64" s="112">
        <v>6000</v>
      </c>
      <c r="D64" s="112">
        <v>6000</v>
      </c>
      <c r="E64" s="112">
        <v>6076.83</v>
      </c>
      <c r="F64" s="113">
        <v>2160.7600000000002</v>
      </c>
      <c r="G64" s="111">
        <f t="shared" si="0"/>
        <v>1.012805</v>
      </c>
      <c r="H64" s="111" t="s">
        <v>14</v>
      </c>
      <c r="I64" s="111">
        <f t="shared" si="1"/>
        <v>1.012805</v>
      </c>
      <c r="J64" s="106">
        <f t="shared" si="5"/>
        <v>76.829999999999927</v>
      </c>
      <c r="K64" s="64"/>
      <c r="L64" s="64"/>
      <c r="M64" s="64"/>
      <c r="N64" s="64"/>
      <c r="O64" s="64"/>
      <c r="P64" s="64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  <c r="FW64" s="41"/>
      <c r="FX64" s="41"/>
      <c r="FY64" s="41"/>
      <c r="FZ64" s="41"/>
      <c r="GA64" s="41"/>
      <c r="GB64" s="41"/>
      <c r="GC64" s="41"/>
      <c r="GD64" s="41"/>
      <c r="GE64" s="41"/>
      <c r="GF64" s="41"/>
      <c r="GG64" s="41"/>
      <c r="GH64" s="41"/>
      <c r="GI64" s="41"/>
      <c r="GJ64" s="41"/>
      <c r="GK64" s="41"/>
      <c r="GL64" s="41"/>
      <c r="GM64" s="41"/>
      <c r="GN64" s="41"/>
      <c r="GO64" s="41"/>
      <c r="GP64" s="41"/>
      <c r="GQ64" s="41"/>
      <c r="GR64" s="41"/>
      <c r="GS64" s="41"/>
      <c r="GT64" s="41"/>
      <c r="GU64" s="65"/>
      <c r="GV64" s="65"/>
    </row>
    <row r="65" spans="1:204" s="43" customFormat="1" ht="3" customHeight="1" x14ac:dyDescent="0.25">
      <c r="A65" s="37">
        <v>31010200</v>
      </c>
      <c r="B65" s="47" t="s">
        <v>60</v>
      </c>
      <c r="C65" s="112"/>
      <c r="D65" s="112"/>
      <c r="E65" s="112"/>
      <c r="F65" s="113">
        <v>700</v>
      </c>
      <c r="G65" s="111" t="str">
        <f t="shared" si="0"/>
        <v xml:space="preserve"> </v>
      </c>
      <c r="H65" s="111" t="str">
        <f t="shared" si="3"/>
        <v xml:space="preserve"> </v>
      </c>
      <c r="I65" s="111" t="str">
        <f t="shared" si="1"/>
        <v xml:space="preserve"> </v>
      </c>
      <c r="J65" s="106">
        <f t="shared" si="5"/>
        <v>0</v>
      </c>
      <c r="K65" s="64"/>
      <c r="L65" s="64"/>
      <c r="M65" s="64"/>
      <c r="N65" s="64"/>
      <c r="O65" s="64"/>
      <c r="P65" s="64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  <c r="FQ65" s="41"/>
      <c r="FR65" s="41"/>
      <c r="FS65" s="41"/>
      <c r="FT65" s="41"/>
      <c r="FU65" s="41"/>
      <c r="FV65" s="41"/>
      <c r="FW65" s="41"/>
      <c r="FX65" s="41"/>
      <c r="FY65" s="41"/>
      <c r="FZ65" s="41"/>
      <c r="GA65" s="41"/>
      <c r="GB65" s="41"/>
      <c r="GC65" s="41"/>
      <c r="GD65" s="41"/>
      <c r="GE65" s="41"/>
      <c r="GF65" s="41"/>
      <c r="GG65" s="41"/>
      <c r="GH65" s="41"/>
      <c r="GI65" s="41"/>
      <c r="GJ65" s="41"/>
      <c r="GK65" s="41"/>
      <c r="GL65" s="41"/>
      <c r="GM65" s="41"/>
      <c r="GN65" s="41"/>
      <c r="GO65" s="41"/>
      <c r="GP65" s="41"/>
      <c r="GQ65" s="41"/>
      <c r="GR65" s="41"/>
      <c r="GS65" s="41"/>
      <c r="GT65" s="41"/>
      <c r="GU65" s="65"/>
      <c r="GV65" s="65"/>
    </row>
    <row r="66" spans="1:204" s="43" customFormat="1" ht="36" hidden="1" customHeight="1" x14ac:dyDescent="0.25">
      <c r="A66" s="37">
        <v>31020000</v>
      </c>
      <c r="B66" s="47" t="s">
        <v>61</v>
      </c>
      <c r="C66" s="112"/>
      <c r="D66" s="112"/>
      <c r="E66" s="112"/>
      <c r="F66" s="113">
        <v>250.82</v>
      </c>
      <c r="G66" s="111" t="str">
        <f t="shared" si="0"/>
        <v xml:space="preserve"> </v>
      </c>
      <c r="H66" s="111" t="str">
        <f t="shared" si="3"/>
        <v xml:space="preserve"> </v>
      </c>
      <c r="I66" s="111" t="str">
        <f t="shared" si="1"/>
        <v xml:space="preserve"> </v>
      </c>
      <c r="J66" s="106">
        <f t="shared" si="5"/>
        <v>0</v>
      </c>
      <c r="K66" s="64"/>
      <c r="L66" s="64"/>
      <c r="M66" s="64"/>
      <c r="N66" s="64"/>
      <c r="O66" s="64"/>
      <c r="P66" s="64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  <c r="FQ66" s="41"/>
      <c r="FR66" s="41"/>
      <c r="FS66" s="41"/>
      <c r="FT66" s="41"/>
      <c r="FU66" s="41"/>
      <c r="FV66" s="41"/>
      <c r="FW66" s="41"/>
      <c r="FX66" s="41"/>
      <c r="FY66" s="41"/>
      <c r="FZ66" s="41"/>
      <c r="GA66" s="41"/>
      <c r="GB66" s="41"/>
      <c r="GC66" s="41"/>
      <c r="GD66" s="41"/>
      <c r="GE66" s="41"/>
      <c r="GF66" s="41"/>
      <c r="GG66" s="41"/>
      <c r="GH66" s="41"/>
      <c r="GI66" s="41"/>
      <c r="GJ66" s="41"/>
      <c r="GK66" s="41"/>
      <c r="GL66" s="41"/>
      <c r="GM66" s="41"/>
      <c r="GN66" s="41"/>
      <c r="GO66" s="41"/>
      <c r="GP66" s="41"/>
      <c r="GQ66" s="41"/>
      <c r="GR66" s="41"/>
      <c r="GS66" s="41"/>
      <c r="GT66" s="41"/>
      <c r="GU66" s="65"/>
      <c r="GV66" s="65"/>
    </row>
    <row r="67" spans="1:204" s="43" customFormat="1" ht="40.15" hidden="1" customHeight="1" x14ac:dyDescent="0.25">
      <c r="A67" s="37">
        <v>16010100</v>
      </c>
      <c r="B67" s="47" t="s">
        <v>62</v>
      </c>
      <c r="C67" s="112"/>
      <c r="D67" s="112"/>
      <c r="E67" s="112"/>
      <c r="F67" s="113">
        <v>472.86</v>
      </c>
      <c r="G67" s="111" t="str">
        <f t="shared" si="0"/>
        <v xml:space="preserve"> </v>
      </c>
      <c r="H67" s="111" t="str">
        <f t="shared" si="3"/>
        <v xml:space="preserve"> </v>
      </c>
      <c r="I67" s="111" t="str">
        <f t="shared" si="1"/>
        <v xml:space="preserve"> </v>
      </c>
      <c r="J67" s="106">
        <f t="shared" si="5"/>
        <v>0</v>
      </c>
      <c r="K67" s="64"/>
      <c r="L67" s="64"/>
      <c r="M67" s="64"/>
      <c r="N67" s="64"/>
      <c r="O67" s="64"/>
      <c r="P67" s="64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1"/>
      <c r="BP67" s="41"/>
      <c r="BQ67" s="41"/>
      <c r="BR67" s="41"/>
      <c r="BS67" s="41"/>
      <c r="BT67" s="41"/>
      <c r="BU67" s="41"/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  <c r="FQ67" s="41"/>
      <c r="FR67" s="41"/>
      <c r="FS67" s="41"/>
      <c r="FT67" s="41"/>
      <c r="FU67" s="41"/>
      <c r="FV67" s="41"/>
      <c r="FW67" s="41"/>
      <c r="FX67" s="41"/>
      <c r="FY67" s="41"/>
      <c r="FZ67" s="41"/>
      <c r="GA67" s="41"/>
      <c r="GB67" s="41"/>
      <c r="GC67" s="41"/>
      <c r="GD67" s="41"/>
      <c r="GE67" s="41"/>
      <c r="GF67" s="41"/>
      <c r="GG67" s="41"/>
      <c r="GH67" s="41"/>
      <c r="GI67" s="41"/>
      <c r="GJ67" s="41"/>
      <c r="GK67" s="41"/>
      <c r="GL67" s="41"/>
      <c r="GM67" s="41"/>
      <c r="GN67" s="41"/>
      <c r="GO67" s="41"/>
      <c r="GP67" s="41"/>
      <c r="GQ67" s="41"/>
      <c r="GR67" s="41"/>
      <c r="GS67" s="41"/>
      <c r="GT67" s="41"/>
      <c r="GU67" s="65"/>
      <c r="GV67" s="65"/>
    </row>
    <row r="68" spans="1:204" s="43" customFormat="1" ht="81" hidden="1" customHeight="1" x14ac:dyDescent="0.25">
      <c r="A68" s="37"/>
      <c r="B68" s="47"/>
      <c r="C68" s="112"/>
      <c r="D68" s="112"/>
      <c r="E68" s="112"/>
      <c r="F68" s="112"/>
      <c r="G68" s="111" t="str">
        <f t="shared" si="0"/>
        <v xml:space="preserve"> </v>
      </c>
      <c r="H68" s="111" t="str">
        <f t="shared" si="3"/>
        <v xml:space="preserve"> </v>
      </c>
      <c r="I68" s="111" t="str">
        <f t="shared" si="1"/>
        <v xml:space="preserve"> </v>
      </c>
      <c r="J68" s="106">
        <f t="shared" si="5"/>
        <v>0</v>
      </c>
      <c r="K68" s="64"/>
      <c r="L68" s="64"/>
      <c r="M68" s="64"/>
      <c r="N68" s="64"/>
      <c r="O68" s="64"/>
      <c r="P68" s="64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  <c r="BI68" s="41"/>
      <c r="BJ68" s="41"/>
      <c r="BK68" s="41"/>
      <c r="BL68" s="41"/>
      <c r="BM68" s="41"/>
      <c r="BN68" s="41"/>
      <c r="BO68" s="41"/>
      <c r="BP68" s="41"/>
      <c r="BQ68" s="41"/>
      <c r="BR68" s="41"/>
      <c r="BS68" s="41"/>
      <c r="BT68" s="41"/>
      <c r="BU68" s="41"/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  <c r="FQ68" s="41"/>
      <c r="FR68" s="41"/>
      <c r="FS68" s="41"/>
      <c r="FT68" s="41"/>
      <c r="FU68" s="41"/>
      <c r="FV68" s="41"/>
      <c r="FW68" s="41"/>
      <c r="FX68" s="41"/>
      <c r="FY68" s="41"/>
      <c r="FZ68" s="41"/>
      <c r="GA68" s="41"/>
      <c r="GB68" s="41"/>
      <c r="GC68" s="41"/>
      <c r="GD68" s="41"/>
      <c r="GE68" s="41"/>
      <c r="GF68" s="41"/>
      <c r="GG68" s="41"/>
      <c r="GH68" s="41"/>
      <c r="GI68" s="41"/>
      <c r="GJ68" s="41"/>
      <c r="GK68" s="41"/>
      <c r="GL68" s="41"/>
      <c r="GM68" s="41"/>
      <c r="GN68" s="41"/>
      <c r="GO68" s="41"/>
      <c r="GP68" s="41"/>
      <c r="GQ68" s="41"/>
      <c r="GR68" s="41"/>
      <c r="GS68" s="41"/>
      <c r="GT68" s="41"/>
      <c r="GU68" s="65"/>
      <c r="GV68" s="65"/>
    </row>
    <row r="69" spans="1:204" s="43" customFormat="1" ht="93" hidden="1" customHeight="1" x14ac:dyDescent="0.25">
      <c r="A69" s="37"/>
      <c r="B69" s="47"/>
      <c r="C69" s="112"/>
      <c r="D69" s="112"/>
      <c r="E69" s="112"/>
      <c r="F69" s="112"/>
      <c r="G69" s="111" t="str">
        <f t="shared" si="0"/>
        <v xml:space="preserve"> </v>
      </c>
      <c r="H69" s="111" t="str">
        <f t="shared" si="3"/>
        <v xml:space="preserve"> </v>
      </c>
      <c r="I69" s="111" t="str">
        <f t="shared" si="1"/>
        <v xml:space="preserve"> </v>
      </c>
      <c r="J69" s="106">
        <f t="shared" si="5"/>
        <v>0</v>
      </c>
      <c r="K69" s="64"/>
      <c r="L69" s="64"/>
      <c r="M69" s="64"/>
      <c r="N69" s="64"/>
      <c r="O69" s="64"/>
      <c r="P69" s="64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1"/>
      <c r="BD69" s="41"/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1"/>
      <c r="BT69" s="41"/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  <c r="FQ69" s="41"/>
      <c r="FR69" s="41"/>
      <c r="FS69" s="41"/>
      <c r="FT69" s="41"/>
      <c r="FU69" s="41"/>
      <c r="FV69" s="41"/>
      <c r="FW69" s="41"/>
      <c r="FX69" s="41"/>
      <c r="FY69" s="41"/>
      <c r="FZ69" s="41"/>
      <c r="GA69" s="41"/>
      <c r="GB69" s="41"/>
      <c r="GC69" s="41"/>
      <c r="GD69" s="41"/>
      <c r="GE69" s="41"/>
      <c r="GF69" s="41"/>
      <c r="GG69" s="41"/>
      <c r="GH69" s="41"/>
      <c r="GI69" s="41"/>
      <c r="GJ69" s="41"/>
      <c r="GK69" s="41"/>
      <c r="GL69" s="41"/>
      <c r="GM69" s="41"/>
      <c r="GN69" s="41"/>
      <c r="GO69" s="41"/>
      <c r="GP69" s="41"/>
      <c r="GQ69" s="41"/>
      <c r="GR69" s="41"/>
      <c r="GS69" s="41"/>
      <c r="GT69" s="41"/>
      <c r="GU69" s="65"/>
      <c r="GV69" s="65"/>
    </row>
    <row r="70" spans="1:204" s="43" customFormat="1" ht="93" hidden="1" customHeight="1" x14ac:dyDescent="0.25">
      <c r="A70" s="37"/>
      <c r="B70" s="47"/>
      <c r="C70" s="112"/>
      <c r="D70" s="112"/>
      <c r="E70" s="112"/>
      <c r="F70" s="112"/>
      <c r="G70" s="111" t="str">
        <f t="shared" si="0"/>
        <v xml:space="preserve"> </v>
      </c>
      <c r="H70" s="111" t="str">
        <f t="shared" si="3"/>
        <v xml:space="preserve"> </v>
      </c>
      <c r="I70" s="111" t="str">
        <f t="shared" si="1"/>
        <v xml:space="preserve"> </v>
      </c>
      <c r="J70" s="106">
        <f t="shared" si="5"/>
        <v>0</v>
      </c>
      <c r="K70" s="64"/>
      <c r="L70" s="64"/>
      <c r="M70" s="64"/>
      <c r="N70" s="64"/>
      <c r="O70" s="64"/>
      <c r="P70" s="64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  <c r="AW70" s="41"/>
      <c r="AX70" s="41"/>
      <c r="AY70" s="41"/>
      <c r="AZ70" s="41"/>
      <c r="BA70" s="41"/>
      <c r="BB70" s="41"/>
      <c r="BC70" s="41"/>
      <c r="BD70" s="41"/>
      <c r="BE70" s="41"/>
      <c r="BF70" s="41"/>
      <c r="BG70" s="41"/>
      <c r="BH70" s="41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  <c r="FQ70" s="41"/>
      <c r="FR70" s="41"/>
      <c r="FS70" s="41"/>
      <c r="FT70" s="41"/>
      <c r="FU70" s="41"/>
      <c r="FV70" s="41"/>
      <c r="FW70" s="41"/>
      <c r="FX70" s="41"/>
      <c r="FY70" s="41"/>
      <c r="FZ70" s="41"/>
      <c r="GA70" s="41"/>
      <c r="GB70" s="41"/>
      <c r="GC70" s="41"/>
      <c r="GD70" s="41"/>
      <c r="GE70" s="41"/>
      <c r="GF70" s="41"/>
      <c r="GG70" s="41"/>
      <c r="GH70" s="41"/>
      <c r="GI70" s="41"/>
      <c r="GJ70" s="41"/>
      <c r="GK70" s="41"/>
      <c r="GL70" s="41"/>
      <c r="GM70" s="41"/>
      <c r="GN70" s="41"/>
      <c r="GO70" s="41"/>
      <c r="GP70" s="41"/>
      <c r="GQ70" s="41"/>
      <c r="GR70" s="41"/>
      <c r="GS70" s="41"/>
      <c r="GT70" s="41"/>
      <c r="GU70" s="65"/>
      <c r="GV70" s="65"/>
    </row>
    <row r="71" spans="1:204" s="43" customFormat="1" ht="42" hidden="1" customHeight="1" x14ac:dyDescent="0.25">
      <c r="A71" s="37"/>
      <c r="B71" s="47"/>
      <c r="C71" s="112"/>
      <c r="D71" s="112"/>
      <c r="E71" s="112"/>
      <c r="F71" s="112"/>
      <c r="G71" s="111" t="str">
        <f t="shared" si="0"/>
        <v xml:space="preserve"> </v>
      </c>
      <c r="H71" s="111" t="str">
        <f t="shared" si="3"/>
        <v xml:space="preserve"> </v>
      </c>
      <c r="I71" s="111" t="str">
        <f t="shared" si="1"/>
        <v xml:space="preserve"> </v>
      </c>
      <c r="J71" s="106">
        <f t="shared" si="5"/>
        <v>0</v>
      </c>
      <c r="K71" s="64"/>
      <c r="L71" s="64"/>
      <c r="M71" s="64"/>
      <c r="N71" s="64"/>
      <c r="O71" s="64"/>
      <c r="P71" s="64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  <c r="FQ71" s="41"/>
      <c r="FR71" s="41"/>
      <c r="FS71" s="41"/>
      <c r="FT71" s="41"/>
      <c r="FU71" s="41"/>
      <c r="FV71" s="41"/>
      <c r="FW71" s="41"/>
      <c r="FX71" s="41"/>
      <c r="FY71" s="41"/>
      <c r="FZ71" s="41"/>
      <c r="GA71" s="41"/>
      <c r="GB71" s="41"/>
      <c r="GC71" s="41"/>
      <c r="GD71" s="41"/>
      <c r="GE71" s="41"/>
      <c r="GF71" s="41"/>
      <c r="GG71" s="41"/>
      <c r="GH71" s="41"/>
      <c r="GI71" s="41"/>
      <c r="GJ71" s="41"/>
      <c r="GK71" s="41"/>
      <c r="GL71" s="41"/>
      <c r="GM71" s="41"/>
      <c r="GN71" s="41"/>
      <c r="GO71" s="41"/>
      <c r="GP71" s="41"/>
      <c r="GQ71" s="41"/>
      <c r="GR71" s="41"/>
      <c r="GS71" s="41"/>
      <c r="GT71" s="41"/>
      <c r="GU71" s="65"/>
      <c r="GV71" s="65"/>
    </row>
    <row r="72" spans="1:204" s="52" customFormat="1" ht="61.9" customHeight="1" x14ac:dyDescent="0.2">
      <c r="A72" s="166" t="s">
        <v>63</v>
      </c>
      <c r="B72" s="166"/>
      <c r="C72" s="13">
        <f>C10+C16+C18+C20+C22+C26+C31+C36+C39+C40+C43+C47+C50+C51+C52+C53+C54+C55+C57+C60+C63+C64+C65+C66+C67+C56+C17</f>
        <v>472335000</v>
      </c>
      <c r="D72" s="13">
        <f>D10+D16+D18+D20+D22+D26+D31+D36+D39+D40+D43+D47+D50+D51+D52+D53+D54+D55+D57+D60+D63+D64+D65+D66+D67+D56+D17</f>
        <v>472335000</v>
      </c>
      <c r="E72" s="14">
        <f>E10+E16+E18+E20+E22+E26+E31+E36+E39+E40+E43+E47+E50+E51+E52+E53+E54+E55+E57+E60+E63+E64+E65+E66+E67+E56+E17+E21</f>
        <v>503086475.79999989</v>
      </c>
      <c r="F72" s="14">
        <f>F65+F66+F10+F16+F17+F18+F20+F22+F26+F31+F36+F39+F40+F43+F47+F50+F51+F52+F53+F54+F55+F56+F57+F60+F63+F64+F67++F19</f>
        <v>325881479.16999996</v>
      </c>
      <c r="G72" s="15">
        <f t="shared" si="0"/>
        <v>1.0651052236230638</v>
      </c>
      <c r="H72" s="15">
        <f t="shared" si="3"/>
        <v>1.543771303239847</v>
      </c>
      <c r="I72" s="16">
        <f t="shared" si="1"/>
        <v>1.0651052236230638</v>
      </c>
      <c r="J72" s="13">
        <f t="shared" si="5"/>
        <v>30751475.799999893</v>
      </c>
      <c r="K72" s="45"/>
      <c r="L72" s="45"/>
      <c r="M72" s="45"/>
      <c r="N72" s="45"/>
      <c r="O72" s="45"/>
      <c r="P72" s="45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  <c r="DN72" s="28"/>
      <c r="DO72" s="28"/>
      <c r="DP72" s="28"/>
      <c r="DQ72" s="28"/>
      <c r="DR72" s="28"/>
      <c r="DS72" s="28"/>
      <c r="DT72" s="28"/>
      <c r="DU72" s="28"/>
      <c r="DV72" s="28"/>
      <c r="DW72" s="28"/>
      <c r="DX72" s="28"/>
      <c r="DY72" s="28"/>
      <c r="DZ72" s="28"/>
      <c r="EA72" s="28"/>
      <c r="EB72" s="28"/>
      <c r="EC72" s="28"/>
      <c r="ED72" s="28"/>
      <c r="EE72" s="28"/>
      <c r="EF72" s="28"/>
      <c r="EG72" s="28"/>
      <c r="EH72" s="28"/>
      <c r="EI72" s="28"/>
      <c r="EJ72" s="28"/>
      <c r="EK72" s="28"/>
      <c r="EL72" s="28"/>
      <c r="EM72" s="28"/>
      <c r="EN72" s="28"/>
      <c r="EO72" s="28"/>
      <c r="EP72" s="28"/>
      <c r="EQ72" s="28"/>
      <c r="ER72" s="28"/>
      <c r="ES72" s="28"/>
      <c r="ET72" s="28"/>
      <c r="EU72" s="28"/>
      <c r="EV72" s="28"/>
      <c r="EW72" s="28"/>
      <c r="EX72" s="28"/>
      <c r="EY72" s="28"/>
      <c r="EZ72" s="28"/>
      <c r="FA72" s="28"/>
      <c r="FB72" s="28"/>
      <c r="FC72" s="28"/>
      <c r="FD72" s="28"/>
      <c r="FE72" s="28"/>
      <c r="FF72" s="28"/>
      <c r="FG72" s="28"/>
      <c r="FH72" s="28"/>
      <c r="FI72" s="28"/>
      <c r="FJ72" s="28"/>
      <c r="FK72" s="28"/>
      <c r="FL72" s="28"/>
      <c r="FM72" s="28"/>
      <c r="FN72" s="28"/>
      <c r="FO72" s="28"/>
      <c r="FP72" s="28"/>
      <c r="FQ72" s="28"/>
      <c r="FR72" s="28"/>
      <c r="FS72" s="28"/>
      <c r="FT72" s="28"/>
      <c r="FU72" s="28"/>
      <c r="FV72" s="28"/>
      <c r="FW72" s="28"/>
      <c r="FX72" s="28"/>
      <c r="FY72" s="28"/>
      <c r="FZ72" s="28"/>
      <c r="GA72" s="28"/>
      <c r="GB72" s="28"/>
      <c r="GC72" s="28"/>
      <c r="GD72" s="28"/>
      <c r="GE72" s="28"/>
      <c r="GF72" s="28"/>
      <c r="GG72" s="28"/>
      <c r="GH72" s="28"/>
      <c r="GI72" s="28"/>
      <c r="GJ72" s="28"/>
      <c r="GK72" s="28"/>
      <c r="GL72" s="28"/>
      <c r="GM72" s="28"/>
      <c r="GN72" s="28"/>
      <c r="GO72" s="28"/>
      <c r="GP72" s="28"/>
      <c r="GQ72" s="28"/>
      <c r="GR72" s="28"/>
      <c r="GS72" s="28"/>
      <c r="GT72" s="28"/>
      <c r="GU72" s="48"/>
      <c r="GV72" s="48"/>
    </row>
    <row r="73" spans="1:204" s="75" customFormat="1" ht="53.25" customHeight="1" x14ac:dyDescent="0.2">
      <c r="A73" s="71">
        <v>41033900</v>
      </c>
      <c r="B73" s="72" t="s">
        <v>64</v>
      </c>
      <c r="C73" s="112">
        <v>174002100</v>
      </c>
      <c r="D73" s="112">
        <v>174002100</v>
      </c>
      <c r="E73" s="112">
        <v>174002100</v>
      </c>
      <c r="F73" s="112">
        <v>106559800</v>
      </c>
      <c r="G73" s="111">
        <f t="shared" ref="G73:G133" si="6">IF(D73=0," ",+E73/D73)</f>
        <v>1</v>
      </c>
      <c r="H73" s="111" t="s">
        <v>14</v>
      </c>
      <c r="I73" s="111">
        <f t="shared" si="1"/>
        <v>1</v>
      </c>
      <c r="J73" s="106">
        <f t="shared" si="5"/>
        <v>0</v>
      </c>
      <c r="K73" s="45"/>
      <c r="L73" s="45"/>
      <c r="M73" s="45"/>
      <c r="N73" s="45"/>
      <c r="O73" s="45"/>
      <c r="P73" s="45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CK73" s="7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  <c r="CW73" s="73"/>
      <c r="CX73" s="73"/>
      <c r="CY73" s="73"/>
      <c r="CZ73" s="73"/>
      <c r="DA73" s="73"/>
      <c r="DB73" s="73"/>
      <c r="DC73" s="73"/>
      <c r="DD73" s="73"/>
      <c r="DE73" s="73"/>
      <c r="DF73" s="73"/>
      <c r="DG73" s="73"/>
      <c r="DH73" s="73"/>
      <c r="DI73" s="73"/>
      <c r="DJ73" s="73"/>
      <c r="DK73" s="73"/>
      <c r="DL73" s="73"/>
      <c r="DM73" s="73"/>
      <c r="DN73" s="73"/>
      <c r="DO73" s="73"/>
      <c r="DP73" s="73"/>
      <c r="DQ73" s="73"/>
      <c r="DR73" s="73"/>
      <c r="DS73" s="73"/>
      <c r="DT73" s="73"/>
      <c r="DU73" s="73"/>
      <c r="DV73" s="73"/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O73" s="73"/>
      <c r="EP73" s="73"/>
      <c r="EQ73" s="73"/>
      <c r="ER73" s="73"/>
      <c r="ES73" s="73"/>
      <c r="ET73" s="73"/>
      <c r="EU73" s="73"/>
      <c r="EV73" s="73"/>
      <c r="EW73" s="73"/>
      <c r="EX73" s="73"/>
      <c r="EY73" s="73"/>
      <c r="EZ73" s="73"/>
      <c r="FA73" s="73"/>
      <c r="FB73" s="73"/>
      <c r="FC73" s="73"/>
      <c r="FD73" s="73"/>
      <c r="FE73" s="73"/>
      <c r="FF73" s="73"/>
      <c r="FG73" s="73"/>
      <c r="FH73" s="73"/>
      <c r="FI73" s="73"/>
      <c r="FJ73" s="73"/>
      <c r="FK73" s="73"/>
      <c r="FL73" s="73"/>
      <c r="FM73" s="73"/>
      <c r="FN73" s="73"/>
      <c r="FO73" s="73"/>
      <c r="FP73" s="73"/>
      <c r="FQ73" s="73"/>
      <c r="FR73" s="73"/>
      <c r="FS73" s="73"/>
      <c r="FT73" s="73"/>
      <c r="FU73" s="73"/>
      <c r="FV73" s="73"/>
      <c r="FW73" s="73"/>
      <c r="FX73" s="73"/>
      <c r="FY73" s="73"/>
      <c r="FZ73" s="73"/>
      <c r="GA73" s="73"/>
      <c r="GB73" s="73"/>
      <c r="GC73" s="73"/>
      <c r="GD73" s="73"/>
      <c r="GE73" s="73"/>
      <c r="GF73" s="73"/>
      <c r="GG73" s="73"/>
      <c r="GH73" s="73"/>
      <c r="GI73" s="73"/>
      <c r="GJ73" s="73"/>
      <c r="GK73" s="73"/>
      <c r="GL73" s="73"/>
      <c r="GM73" s="73"/>
      <c r="GN73" s="73"/>
      <c r="GO73" s="73"/>
      <c r="GP73" s="73"/>
      <c r="GQ73" s="73"/>
      <c r="GR73" s="73"/>
      <c r="GS73" s="73"/>
      <c r="GT73" s="73"/>
      <c r="GU73" s="74"/>
      <c r="GV73" s="74"/>
    </row>
    <row r="74" spans="1:204" s="75" customFormat="1" ht="57.75" customHeight="1" x14ac:dyDescent="0.2">
      <c r="A74" s="71">
        <v>41034200</v>
      </c>
      <c r="B74" s="76" t="s">
        <v>65</v>
      </c>
      <c r="C74" s="112"/>
      <c r="D74" s="112"/>
      <c r="E74" s="112"/>
      <c r="F74" s="112">
        <v>13661100</v>
      </c>
      <c r="G74" s="111" t="str">
        <f t="shared" si="6"/>
        <v xml:space="preserve"> </v>
      </c>
      <c r="H74" s="111" t="str">
        <f t="shared" si="3"/>
        <v xml:space="preserve"> </v>
      </c>
      <c r="I74" s="111" t="str">
        <f t="shared" ref="I74:I133" si="7">IF(E74=0," ",+E74/C74)</f>
        <v xml:space="preserve"> </v>
      </c>
      <c r="J74" s="106">
        <f t="shared" si="5"/>
        <v>0</v>
      </c>
      <c r="K74" s="45"/>
      <c r="L74" s="45"/>
      <c r="M74" s="45"/>
      <c r="N74" s="45"/>
      <c r="O74" s="45"/>
      <c r="P74" s="45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CK74" s="7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  <c r="CW74" s="73"/>
      <c r="CX74" s="73"/>
      <c r="CY74" s="73"/>
      <c r="CZ74" s="73"/>
      <c r="DA74" s="73"/>
      <c r="DB74" s="73"/>
      <c r="DC74" s="73"/>
      <c r="DD74" s="73"/>
      <c r="DE74" s="73"/>
      <c r="DF74" s="73"/>
      <c r="DG74" s="73"/>
      <c r="DH74" s="73"/>
      <c r="DI74" s="73"/>
      <c r="DJ74" s="73"/>
      <c r="DK74" s="73"/>
      <c r="DL74" s="73"/>
      <c r="DM74" s="73"/>
      <c r="DN74" s="73"/>
      <c r="DO74" s="73"/>
      <c r="DP74" s="73"/>
      <c r="DQ74" s="73"/>
      <c r="DR74" s="73"/>
      <c r="DS74" s="73"/>
      <c r="DT74" s="73"/>
      <c r="DU74" s="73"/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  <c r="EO74" s="73"/>
      <c r="EP74" s="73"/>
      <c r="EQ74" s="73"/>
      <c r="ER74" s="73"/>
      <c r="ES74" s="73"/>
      <c r="ET74" s="73"/>
      <c r="EU74" s="73"/>
      <c r="EV74" s="73"/>
      <c r="EW74" s="73"/>
      <c r="EX74" s="73"/>
      <c r="EY74" s="73"/>
      <c r="EZ74" s="73"/>
      <c r="FA74" s="73"/>
      <c r="FB74" s="73"/>
      <c r="FC74" s="73"/>
      <c r="FD74" s="73"/>
      <c r="FE74" s="73"/>
      <c r="FF74" s="73"/>
      <c r="FG74" s="73"/>
      <c r="FH74" s="73"/>
      <c r="FI74" s="73"/>
      <c r="FJ74" s="73"/>
      <c r="FK74" s="73"/>
      <c r="FL74" s="73"/>
      <c r="FM74" s="73"/>
      <c r="FN74" s="73"/>
      <c r="FO74" s="73"/>
      <c r="FP74" s="73"/>
      <c r="FQ74" s="73"/>
      <c r="FR74" s="73"/>
      <c r="FS74" s="73"/>
      <c r="FT74" s="73"/>
      <c r="FU74" s="73"/>
      <c r="FV74" s="73"/>
      <c r="FW74" s="73"/>
      <c r="FX74" s="73"/>
      <c r="FY74" s="73"/>
      <c r="FZ74" s="73"/>
      <c r="GA74" s="73"/>
      <c r="GB74" s="73"/>
      <c r="GC74" s="73"/>
      <c r="GD74" s="73"/>
      <c r="GE74" s="73"/>
      <c r="GF74" s="73"/>
      <c r="GG74" s="73"/>
      <c r="GH74" s="73"/>
      <c r="GI74" s="73"/>
      <c r="GJ74" s="73"/>
      <c r="GK74" s="73"/>
      <c r="GL74" s="73"/>
      <c r="GM74" s="73"/>
      <c r="GN74" s="73"/>
      <c r="GO74" s="73"/>
      <c r="GP74" s="73"/>
      <c r="GQ74" s="73"/>
      <c r="GR74" s="73"/>
      <c r="GS74" s="73"/>
      <c r="GT74" s="73"/>
      <c r="GU74" s="74"/>
      <c r="GV74" s="74"/>
    </row>
    <row r="75" spans="1:204" s="75" customFormat="1" ht="52.5" customHeight="1" x14ac:dyDescent="0.2">
      <c r="A75" s="71">
        <v>41034500</v>
      </c>
      <c r="B75" s="77" t="s">
        <v>66</v>
      </c>
      <c r="C75" s="112">
        <v>5917073</v>
      </c>
      <c r="D75" s="112">
        <v>5917073</v>
      </c>
      <c r="E75" s="112">
        <v>5917073</v>
      </c>
      <c r="F75" s="112">
        <v>3481828</v>
      </c>
      <c r="G75" s="111">
        <f t="shared" si="6"/>
        <v>1</v>
      </c>
      <c r="H75" s="111" t="s">
        <v>14</v>
      </c>
      <c r="I75" s="111">
        <f t="shared" si="7"/>
        <v>1</v>
      </c>
      <c r="J75" s="106">
        <f t="shared" si="5"/>
        <v>0</v>
      </c>
      <c r="K75" s="45"/>
      <c r="L75" s="45"/>
      <c r="M75" s="45"/>
      <c r="N75" s="45"/>
      <c r="O75" s="45"/>
      <c r="P75" s="45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P75" s="73"/>
      <c r="EQ75" s="73"/>
      <c r="ER75" s="73"/>
      <c r="ES75" s="73"/>
      <c r="ET75" s="73"/>
      <c r="EU75" s="73"/>
      <c r="EV75" s="73"/>
      <c r="EW75" s="73"/>
      <c r="EX75" s="73"/>
      <c r="EY75" s="73"/>
      <c r="EZ75" s="73"/>
      <c r="FA75" s="73"/>
      <c r="FB75" s="73"/>
      <c r="FC75" s="73"/>
      <c r="FD75" s="73"/>
      <c r="FE75" s="73"/>
      <c r="FF75" s="73"/>
      <c r="FG75" s="73"/>
      <c r="FH75" s="73"/>
      <c r="FI75" s="73"/>
      <c r="FJ75" s="73"/>
      <c r="FK75" s="73"/>
      <c r="FL75" s="73"/>
      <c r="FM75" s="73"/>
      <c r="FN75" s="73"/>
      <c r="FO75" s="73"/>
      <c r="FP75" s="73"/>
      <c r="FQ75" s="73"/>
      <c r="FR75" s="73"/>
      <c r="FS75" s="73"/>
      <c r="FT75" s="73"/>
      <c r="FU75" s="73"/>
      <c r="FV75" s="73"/>
      <c r="FW75" s="73"/>
      <c r="FX75" s="73"/>
      <c r="FY75" s="73"/>
      <c r="FZ75" s="73"/>
      <c r="GA75" s="73"/>
      <c r="GB75" s="73"/>
      <c r="GC75" s="73"/>
      <c r="GD75" s="73"/>
      <c r="GE75" s="73"/>
      <c r="GF75" s="73"/>
      <c r="GG75" s="73"/>
      <c r="GH75" s="73"/>
      <c r="GI75" s="73"/>
      <c r="GJ75" s="73"/>
      <c r="GK75" s="73"/>
      <c r="GL75" s="73"/>
      <c r="GM75" s="73"/>
      <c r="GN75" s="73"/>
      <c r="GO75" s="73"/>
      <c r="GP75" s="73"/>
      <c r="GQ75" s="73"/>
      <c r="GR75" s="73"/>
      <c r="GS75" s="73"/>
      <c r="GT75" s="73"/>
      <c r="GU75" s="74"/>
      <c r="GV75" s="74"/>
    </row>
    <row r="76" spans="1:204" s="75" customFormat="1" ht="55.9" customHeight="1" x14ac:dyDescent="0.2">
      <c r="A76" s="37">
        <v>41040200</v>
      </c>
      <c r="B76" s="78" t="s">
        <v>125</v>
      </c>
      <c r="C76" s="112">
        <v>8403600</v>
      </c>
      <c r="D76" s="112">
        <v>8403600</v>
      </c>
      <c r="E76" s="112">
        <v>8403600</v>
      </c>
      <c r="F76" s="115"/>
      <c r="G76" s="111">
        <f t="shared" si="6"/>
        <v>1</v>
      </c>
      <c r="H76" s="111"/>
      <c r="I76" s="111">
        <f t="shared" si="7"/>
        <v>1</v>
      </c>
      <c r="J76" s="106">
        <f t="shared" si="5"/>
        <v>0</v>
      </c>
      <c r="K76" s="45"/>
      <c r="L76" s="45"/>
      <c r="M76" s="45"/>
      <c r="N76" s="45"/>
      <c r="O76" s="45"/>
      <c r="P76" s="45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CK76" s="7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  <c r="CW76" s="73"/>
      <c r="CX76" s="73"/>
      <c r="CY76" s="73"/>
      <c r="CZ76" s="73"/>
      <c r="DA76" s="73"/>
      <c r="DB76" s="73"/>
      <c r="DC76" s="73"/>
      <c r="DD76" s="73"/>
      <c r="DE76" s="73"/>
      <c r="DF76" s="73"/>
      <c r="DG76" s="73"/>
      <c r="DH76" s="73"/>
      <c r="DI76" s="73"/>
      <c r="DJ76" s="73"/>
      <c r="DK76" s="73"/>
      <c r="DL76" s="73"/>
      <c r="DM76" s="73"/>
      <c r="DN76" s="73"/>
      <c r="DO76" s="73"/>
      <c r="DP76" s="73"/>
      <c r="DQ76" s="73"/>
      <c r="DR76" s="73"/>
      <c r="DS76" s="73"/>
      <c r="DT76" s="73"/>
      <c r="DU76" s="73"/>
      <c r="DV76" s="73"/>
      <c r="DW76" s="73"/>
      <c r="DX76" s="73"/>
      <c r="DY76" s="73"/>
      <c r="DZ76" s="73"/>
      <c r="EA76" s="73"/>
      <c r="EB76" s="73"/>
      <c r="EC76" s="73"/>
      <c r="ED76" s="73"/>
      <c r="EE76" s="73"/>
      <c r="EF76" s="73"/>
      <c r="EG76" s="73"/>
      <c r="EH76" s="73"/>
      <c r="EI76" s="73"/>
      <c r="EJ76" s="73"/>
      <c r="EK76" s="73"/>
      <c r="EL76" s="73"/>
      <c r="EM76" s="73"/>
      <c r="EN76" s="73"/>
      <c r="EO76" s="73"/>
      <c r="EP76" s="73"/>
      <c r="EQ76" s="73"/>
      <c r="ER76" s="73"/>
      <c r="ES76" s="73"/>
      <c r="ET76" s="73"/>
      <c r="EU76" s="73"/>
      <c r="EV76" s="73"/>
      <c r="EW76" s="73"/>
      <c r="EX76" s="73"/>
      <c r="EY76" s="73"/>
      <c r="EZ76" s="73"/>
      <c r="FA76" s="73"/>
      <c r="FB76" s="73"/>
      <c r="FC76" s="73"/>
      <c r="FD76" s="73"/>
      <c r="FE76" s="73"/>
      <c r="FF76" s="73"/>
      <c r="FG76" s="73"/>
      <c r="FH76" s="73"/>
      <c r="FI76" s="73"/>
      <c r="FJ76" s="73"/>
      <c r="FK76" s="73"/>
      <c r="FL76" s="73"/>
      <c r="FM76" s="73"/>
      <c r="FN76" s="73"/>
      <c r="FO76" s="73"/>
      <c r="FP76" s="73"/>
      <c r="FQ76" s="73"/>
      <c r="FR76" s="73"/>
      <c r="FS76" s="73"/>
      <c r="FT76" s="73"/>
      <c r="FU76" s="73"/>
      <c r="FV76" s="73"/>
      <c r="FW76" s="73"/>
      <c r="FX76" s="73"/>
      <c r="FY76" s="73"/>
      <c r="FZ76" s="73"/>
      <c r="GA76" s="73"/>
      <c r="GB76" s="73"/>
      <c r="GC76" s="73"/>
      <c r="GD76" s="73"/>
      <c r="GE76" s="73"/>
      <c r="GF76" s="73"/>
      <c r="GG76" s="73"/>
      <c r="GH76" s="73"/>
      <c r="GI76" s="73"/>
      <c r="GJ76" s="73"/>
      <c r="GK76" s="73"/>
      <c r="GL76" s="73"/>
      <c r="GM76" s="73"/>
      <c r="GN76" s="73"/>
      <c r="GO76" s="73"/>
      <c r="GP76" s="73"/>
      <c r="GQ76" s="73"/>
      <c r="GR76" s="73"/>
      <c r="GS76" s="73"/>
      <c r="GT76" s="73"/>
      <c r="GU76" s="74"/>
      <c r="GV76" s="74"/>
    </row>
    <row r="77" spans="1:204" s="75" customFormat="1" ht="48" hidden="1" customHeight="1" x14ac:dyDescent="0.2">
      <c r="A77" s="37">
        <v>41034500</v>
      </c>
      <c r="B77" s="79" t="s">
        <v>67</v>
      </c>
      <c r="C77" s="112"/>
      <c r="D77" s="112"/>
      <c r="E77" s="112"/>
      <c r="F77" s="115"/>
      <c r="G77" s="111" t="str">
        <f t="shared" si="6"/>
        <v xml:space="preserve"> </v>
      </c>
      <c r="H77" s="111" t="str">
        <f t="shared" si="3"/>
        <v xml:space="preserve"> </v>
      </c>
      <c r="I77" s="111" t="str">
        <f t="shared" si="7"/>
        <v xml:space="preserve"> </v>
      </c>
      <c r="J77" s="106">
        <f t="shared" si="5"/>
        <v>0</v>
      </c>
      <c r="K77" s="45"/>
      <c r="L77" s="45"/>
      <c r="M77" s="45"/>
      <c r="N77" s="45"/>
      <c r="O77" s="45"/>
      <c r="P77" s="45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CK77" s="7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  <c r="CW77" s="73"/>
      <c r="CX77" s="73"/>
      <c r="CY77" s="73"/>
      <c r="CZ77" s="73"/>
      <c r="DA77" s="73"/>
      <c r="DB77" s="73"/>
      <c r="DC77" s="73"/>
      <c r="DD77" s="73"/>
      <c r="DE77" s="73"/>
      <c r="DF77" s="73"/>
      <c r="DG77" s="73"/>
      <c r="DH77" s="73"/>
      <c r="DI77" s="73"/>
      <c r="DJ77" s="73"/>
      <c r="DK77" s="73"/>
      <c r="DL77" s="73"/>
      <c r="DM77" s="73"/>
      <c r="DN77" s="73"/>
      <c r="DO77" s="73"/>
      <c r="DP77" s="73"/>
      <c r="DQ77" s="73"/>
      <c r="DR77" s="73"/>
      <c r="DS77" s="73"/>
      <c r="DT77" s="73"/>
      <c r="DU77" s="73"/>
      <c r="DV77" s="73"/>
      <c r="DW77" s="73"/>
      <c r="DX77" s="73"/>
      <c r="DY77" s="73"/>
      <c r="DZ77" s="73"/>
      <c r="EA77" s="73"/>
      <c r="EB77" s="73"/>
      <c r="EC77" s="73"/>
      <c r="ED77" s="73"/>
      <c r="EE77" s="73"/>
      <c r="EF77" s="73"/>
      <c r="EG77" s="73"/>
      <c r="EH77" s="73"/>
      <c r="EI77" s="73"/>
      <c r="EJ77" s="73"/>
      <c r="EK77" s="73"/>
      <c r="EL77" s="73"/>
      <c r="EM77" s="73"/>
      <c r="EN77" s="73"/>
      <c r="EO77" s="73"/>
      <c r="EP77" s="73"/>
      <c r="EQ77" s="73"/>
      <c r="ER77" s="73"/>
      <c r="ES77" s="73"/>
      <c r="ET77" s="73"/>
      <c r="EU77" s="73"/>
      <c r="EV77" s="73"/>
      <c r="EW77" s="73"/>
      <c r="EX77" s="73"/>
      <c r="EY77" s="73"/>
      <c r="EZ77" s="73"/>
      <c r="FA77" s="73"/>
      <c r="FB77" s="73"/>
      <c r="FC77" s="73"/>
      <c r="FD77" s="73"/>
      <c r="FE77" s="73"/>
      <c r="FF77" s="73"/>
      <c r="FG77" s="73"/>
      <c r="FH77" s="73"/>
      <c r="FI77" s="73"/>
      <c r="FJ77" s="73"/>
      <c r="FK77" s="73"/>
      <c r="FL77" s="73"/>
      <c r="FM77" s="73"/>
      <c r="FN77" s="73"/>
      <c r="FO77" s="73"/>
      <c r="FP77" s="73"/>
      <c r="FQ77" s="73"/>
      <c r="FR77" s="73"/>
      <c r="FS77" s="73"/>
      <c r="FT77" s="73"/>
      <c r="FU77" s="73"/>
      <c r="FV77" s="73"/>
      <c r="FW77" s="73"/>
      <c r="FX77" s="73"/>
      <c r="FY77" s="73"/>
      <c r="FZ77" s="73"/>
      <c r="GA77" s="73"/>
      <c r="GB77" s="73"/>
      <c r="GC77" s="73"/>
      <c r="GD77" s="73"/>
      <c r="GE77" s="73"/>
      <c r="GF77" s="73"/>
      <c r="GG77" s="73"/>
      <c r="GH77" s="73"/>
      <c r="GI77" s="73"/>
      <c r="GJ77" s="73"/>
      <c r="GK77" s="73"/>
      <c r="GL77" s="73"/>
      <c r="GM77" s="73"/>
      <c r="GN77" s="73"/>
      <c r="GO77" s="73"/>
      <c r="GP77" s="73"/>
      <c r="GQ77" s="73"/>
      <c r="GR77" s="73"/>
      <c r="GS77" s="73"/>
      <c r="GT77" s="73"/>
      <c r="GU77" s="74"/>
      <c r="GV77" s="74"/>
    </row>
    <row r="78" spans="1:204" s="65" customFormat="1" ht="99.6" customHeight="1" x14ac:dyDescent="0.25">
      <c r="A78" s="37">
        <v>41050400</v>
      </c>
      <c r="B78" s="80" t="s">
        <v>68</v>
      </c>
      <c r="C78" s="112"/>
      <c r="D78" s="112"/>
      <c r="E78" s="112"/>
      <c r="F78" s="115">
        <v>1787575.41</v>
      </c>
      <c r="G78" s="111" t="str">
        <f t="shared" si="6"/>
        <v xml:space="preserve"> </v>
      </c>
      <c r="H78" s="111" t="str">
        <f t="shared" si="3"/>
        <v xml:space="preserve"> </v>
      </c>
      <c r="I78" s="111" t="str">
        <f t="shared" si="7"/>
        <v xml:space="preserve"> </v>
      </c>
      <c r="J78" s="106">
        <f t="shared" si="5"/>
        <v>0</v>
      </c>
      <c r="K78" s="64"/>
      <c r="L78" s="64"/>
      <c r="M78" s="64"/>
      <c r="N78" s="64"/>
      <c r="O78" s="64"/>
      <c r="P78" s="64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  <c r="AW78" s="41"/>
      <c r="AX78" s="41"/>
      <c r="AY78" s="41"/>
      <c r="AZ78" s="41"/>
      <c r="BA78" s="41"/>
      <c r="BB78" s="41"/>
      <c r="BC78" s="41"/>
      <c r="BD78" s="41"/>
      <c r="BE78" s="41"/>
      <c r="BF78" s="41"/>
      <c r="BG78" s="41"/>
      <c r="BH78" s="41"/>
      <c r="BI78" s="41"/>
      <c r="BJ78" s="41"/>
      <c r="BK78" s="41"/>
      <c r="BL78" s="41"/>
      <c r="BM78" s="41"/>
      <c r="BN78" s="41"/>
      <c r="BO78" s="41"/>
      <c r="BP78" s="41"/>
      <c r="BQ78" s="41"/>
      <c r="BR78" s="41"/>
      <c r="BS78" s="41"/>
      <c r="BT78" s="41"/>
      <c r="BU78" s="41"/>
      <c r="BV78" s="41"/>
      <c r="BW78" s="41"/>
      <c r="BX78" s="41"/>
      <c r="BY78" s="41"/>
      <c r="BZ78" s="41"/>
      <c r="CA78" s="41"/>
      <c r="CB78" s="41"/>
      <c r="CC78" s="41"/>
      <c r="CD78" s="41"/>
      <c r="CE78" s="41"/>
      <c r="CF78" s="41"/>
      <c r="CG78" s="41"/>
      <c r="CH78" s="41"/>
      <c r="CI78" s="41"/>
      <c r="CJ78" s="41"/>
      <c r="CK78" s="41"/>
      <c r="CL78" s="41"/>
      <c r="CM78" s="41"/>
      <c r="CN78" s="41"/>
      <c r="CO78" s="41"/>
      <c r="CP78" s="41"/>
      <c r="CQ78" s="41"/>
      <c r="CR78" s="41"/>
      <c r="CS78" s="41"/>
      <c r="CT78" s="41"/>
      <c r="CU78" s="41"/>
      <c r="CV78" s="41"/>
      <c r="CW78" s="41"/>
      <c r="CX78" s="41"/>
      <c r="CY78" s="41"/>
      <c r="CZ78" s="41"/>
      <c r="DA78" s="41"/>
      <c r="DB78" s="41"/>
      <c r="DC78" s="41"/>
      <c r="DD78" s="41"/>
      <c r="DE78" s="41"/>
      <c r="DF78" s="41"/>
      <c r="DG78" s="41"/>
      <c r="DH78" s="41"/>
      <c r="DI78" s="41"/>
      <c r="DJ78" s="41"/>
      <c r="DK78" s="41"/>
      <c r="DL78" s="41"/>
      <c r="DM78" s="41"/>
      <c r="DN78" s="41"/>
      <c r="DO78" s="41"/>
      <c r="DP78" s="41"/>
      <c r="DQ78" s="41"/>
      <c r="DR78" s="41"/>
      <c r="DS78" s="41"/>
      <c r="DT78" s="41"/>
      <c r="DU78" s="41"/>
      <c r="DV78" s="41"/>
      <c r="DW78" s="41"/>
      <c r="DX78" s="41"/>
      <c r="DY78" s="41"/>
      <c r="DZ78" s="41"/>
      <c r="EA78" s="41"/>
      <c r="EB78" s="41"/>
      <c r="EC78" s="41"/>
      <c r="ED78" s="41"/>
      <c r="EE78" s="41"/>
      <c r="EF78" s="41"/>
      <c r="EG78" s="41"/>
      <c r="EH78" s="41"/>
      <c r="EI78" s="41"/>
      <c r="EJ78" s="41"/>
      <c r="EK78" s="41"/>
      <c r="EL78" s="41"/>
      <c r="EM78" s="41"/>
      <c r="EN78" s="41"/>
      <c r="EO78" s="41"/>
      <c r="EP78" s="41"/>
      <c r="EQ78" s="41"/>
      <c r="ER78" s="41"/>
      <c r="ES78" s="41"/>
      <c r="ET78" s="41"/>
      <c r="EU78" s="41"/>
      <c r="EV78" s="41"/>
      <c r="EW78" s="41"/>
      <c r="EX78" s="41"/>
      <c r="EY78" s="41"/>
      <c r="EZ78" s="41"/>
      <c r="FA78" s="41"/>
      <c r="FB78" s="41"/>
      <c r="FC78" s="41"/>
      <c r="FD78" s="41"/>
      <c r="FE78" s="41"/>
      <c r="FF78" s="41"/>
      <c r="FG78" s="41"/>
      <c r="FH78" s="41"/>
      <c r="FI78" s="41"/>
      <c r="FJ78" s="41"/>
      <c r="FK78" s="41"/>
      <c r="FL78" s="41"/>
      <c r="FM78" s="41"/>
      <c r="FN78" s="41"/>
      <c r="FO78" s="41"/>
      <c r="FP78" s="41"/>
      <c r="FQ78" s="41"/>
      <c r="FR78" s="41"/>
      <c r="FS78" s="41"/>
      <c r="FT78" s="41"/>
      <c r="FU78" s="41"/>
      <c r="FV78" s="41"/>
      <c r="FW78" s="41"/>
      <c r="FX78" s="41"/>
      <c r="FY78" s="41"/>
      <c r="FZ78" s="41"/>
      <c r="GA78" s="41"/>
      <c r="GB78" s="41"/>
      <c r="GC78" s="41"/>
      <c r="GD78" s="41"/>
      <c r="GE78" s="41"/>
      <c r="GF78" s="41"/>
      <c r="GG78" s="41"/>
      <c r="GH78" s="41"/>
      <c r="GI78" s="41"/>
      <c r="GJ78" s="41"/>
      <c r="GK78" s="41"/>
      <c r="GL78" s="41"/>
      <c r="GM78" s="41"/>
      <c r="GN78" s="41"/>
      <c r="GO78" s="41"/>
      <c r="GP78" s="41"/>
      <c r="GQ78" s="41"/>
      <c r="GR78" s="41"/>
      <c r="GS78" s="41"/>
      <c r="GT78" s="41"/>
    </row>
    <row r="79" spans="1:204" s="65" customFormat="1" ht="99" customHeight="1" x14ac:dyDescent="0.25">
      <c r="A79" s="37">
        <v>41050900</v>
      </c>
      <c r="B79" s="80" t="s">
        <v>69</v>
      </c>
      <c r="C79" s="112">
        <v>1734729.66</v>
      </c>
      <c r="D79" s="112">
        <v>1734729.66</v>
      </c>
      <c r="E79" s="112">
        <v>1734729.66</v>
      </c>
      <c r="F79" s="112"/>
      <c r="G79" s="111">
        <f t="shared" si="6"/>
        <v>1</v>
      </c>
      <c r="H79" s="111"/>
      <c r="I79" s="111">
        <f t="shared" si="7"/>
        <v>1</v>
      </c>
      <c r="J79" s="106"/>
      <c r="K79" s="64"/>
      <c r="L79" s="64"/>
      <c r="M79" s="64"/>
      <c r="N79" s="64"/>
      <c r="O79" s="64"/>
      <c r="P79" s="64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/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/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  <c r="EO79" s="41"/>
      <c r="EP79" s="41"/>
      <c r="EQ79" s="41"/>
      <c r="ER79" s="41"/>
      <c r="ES79" s="41"/>
      <c r="ET79" s="41"/>
      <c r="EU79" s="41"/>
      <c r="EV79" s="41"/>
      <c r="EW79" s="41"/>
      <c r="EX79" s="41"/>
      <c r="EY79" s="41"/>
      <c r="EZ79" s="41"/>
      <c r="FA79" s="41"/>
      <c r="FB79" s="41"/>
      <c r="FC79" s="41"/>
      <c r="FD79" s="41"/>
      <c r="FE79" s="41"/>
      <c r="FF79" s="41"/>
      <c r="FG79" s="41"/>
      <c r="FH79" s="41"/>
      <c r="FI79" s="41"/>
      <c r="FJ79" s="41"/>
      <c r="FK79" s="41"/>
      <c r="FL79" s="41"/>
      <c r="FM79" s="41"/>
      <c r="FN79" s="41"/>
      <c r="FO79" s="41"/>
      <c r="FP79" s="41"/>
      <c r="FQ79" s="41"/>
      <c r="FR79" s="41"/>
      <c r="FS79" s="41"/>
      <c r="FT79" s="41"/>
      <c r="FU79" s="41"/>
      <c r="FV79" s="41"/>
      <c r="FW79" s="41"/>
      <c r="FX79" s="41"/>
      <c r="FY79" s="41"/>
      <c r="FZ79" s="41"/>
      <c r="GA79" s="41"/>
      <c r="GB79" s="41"/>
      <c r="GC79" s="41"/>
      <c r="GD79" s="41"/>
      <c r="GE79" s="41"/>
      <c r="GF79" s="41"/>
      <c r="GG79" s="41"/>
      <c r="GH79" s="41"/>
      <c r="GI79" s="41"/>
      <c r="GJ79" s="41"/>
      <c r="GK79" s="41"/>
      <c r="GL79" s="41"/>
      <c r="GM79" s="41"/>
      <c r="GN79" s="41"/>
      <c r="GO79" s="41"/>
      <c r="GP79" s="41"/>
      <c r="GQ79" s="41"/>
      <c r="GR79" s="41"/>
      <c r="GS79" s="41"/>
      <c r="GT79" s="41"/>
    </row>
    <row r="80" spans="1:204" s="65" customFormat="1" ht="88.9" customHeight="1" x14ac:dyDescent="0.25">
      <c r="A80" s="37">
        <v>41051000</v>
      </c>
      <c r="B80" s="80" t="s">
        <v>70</v>
      </c>
      <c r="C80" s="112">
        <v>1407300</v>
      </c>
      <c r="D80" s="112">
        <v>1407300</v>
      </c>
      <c r="E80" s="112">
        <v>1401383.67</v>
      </c>
      <c r="F80" s="112">
        <v>1044363.12</v>
      </c>
      <c r="G80" s="111">
        <f t="shared" si="6"/>
        <v>0.99579597100831374</v>
      </c>
      <c r="H80" s="111">
        <f t="shared" si="3"/>
        <v>1.3418548042945062</v>
      </c>
      <c r="I80" s="111">
        <f t="shared" si="7"/>
        <v>0.99579597100831374</v>
      </c>
      <c r="J80" s="106">
        <f t="shared" ref="J80:J85" si="8">E80-D80</f>
        <v>-5916.3300000000745</v>
      </c>
      <c r="K80" s="64"/>
      <c r="L80" s="64"/>
      <c r="M80" s="64"/>
      <c r="N80" s="64"/>
      <c r="O80" s="64"/>
      <c r="P80" s="64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  <c r="DH80" s="41"/>
      <c r="DI80" s="41"/>
      <c r="DJ80" s="41"/>
      <c r="DK80" s="41"/>
      <c r="DL80" s="41"/>
      <c r="DM80" s="41"/>
      <c r="DN80" s="41"/>
      <c r="DO80" s="41"/>
      <c r="DP80" s="41"/>
      <c r="DQ80" s="41"/>
      <c r="DR80" s="41"/>
      <c r="DS80" s="41"/>
      <c r="DT80" s="41"/>
      <c r="DU80" s="41"/>
      <c r="DV80" s="41"/>
      <c r="DW80" s="41"/>
      <c r="DX80" s="41"/>
      <c r="DY80" s="41"/>
      <c r="DZ80" s="41"/>
      <c r="EA80" s="41"/>
      <c r="EB80" s="41"/>
      <c r="EC80" s="41"/>
      <c r="ED80" s="41"/>
      <c r="EE80" s="41"/>
      <c r="EF80" s="41"/>
      <c r="EG80" s="41"/>
      <c r="EH80" s="41"/>
      <c r="EI80" s="41"/>
      <c r="EJ80" s="41"/>
      <c r="EK80" s="41"/>
      <c r="EL80" s="41"/>
      <c r="EM80" s="41"/>
      <c r="EN80" s="41"/>
      <c r="EO80" s="41"/>
      <c r="EP80" s="41"/>
      <c r="EQ80" s="41"/>
      <c r="ER80" s="41"/>
      <c r="ES80" s="41"/>
      <c r="ET80" s="41"/>
      <c r="EU80" s="41"/>
      <c r="EV80" s="41"/>
      <c r="EW80" s="41"/>
      <c r="EX80" s="41"/>
      <c r="EY80" s="41"/>
      <c r="EZ80" s="41"/>
      <c r="FA80" s="41"/>
      <c r="FB80" s="41"/>
      <c r="FC80" s="41"/>
      <c r="FD80" s="41"/>
      <c r="FE80" s="41"/>
      <c r="FF80" s="41"/>
      <c r="FG80" s="41"/>
      <c r="FH80" s="41"/>
      <c r="FI80" s="41"/>
      <c r="FJ80" s="41"/>
      <c r="FK80" s="41"/>
      <c r="FL80" s="41"/>
      <c r="FM80" s="41"/>
      <c r="FN80" s="41"/>
      <c r="FO80" s="41"/>
      <c r="FP80" s="41"/>
      <c r="FQ80" s="41"/>
      <c r="FR80" s="41"/>
      <c r="FS80" s="41"/>
      <c r="FT80" s="41"/>
      <c r="FU80" s="41"/>
      <c r="FV80" s="41"/>
      <c r="FW80" s="41"/>
      <c r="FX80" s="41"/>
      <c r="FY80" s="41"/>
      <c r="FZ80" s="41"/>
      <c r="GA80" s="41"/>
      <c r="GB80" s="41"/>
      <c r="GC80" s="41"/>
      <c r="GD80" s="41"/>
      <c r="GE80" s="41"/>
      <c r="GF80" s="41"/>
      <c r="GG80" s="41"/>
      <c r="GH80" s="41"/>
      <c r="GI80" s="41"/>
      <c r="GJ80" s="41"/>
      <c r="GK80" s="41"/>
      <c r="GL80" s="41"/>
      <c r="GM80" s="41"/>
      <c r="GN80" s="41"/>
      <c r="GO80" s="41"/>
      <c r="GP80" s="41"/>
      <c r="GQ80" s="41"/>
      <c r="GR80" s="41"/>
      <c r="GS80" s="41"/>
      <c r="GT80" s="41"/>
    </row>
    <row r="81" spans="1:202" s="65" customFormat="1" ht="90" hidden="1" customHeight="1" x14ac:dyDescent="0.25">
      <c r="A81" s="37">
        <v>41051100</v>
      </c>
      <c r="B81" s="80" t="s">
        <v>71</v>
      </c>
      <c r="C81" s="112"/>
      <c r="D81" s="112"/>
      <c r="E81" s="112"/>
      <c r="F81" s="112"/>
      <c r="G81" s="111" t="str">
        <f t="shared" si="6"/>
        <v xml:space="preserve"> </v>
      </c>
      <c r="H81" s="111" t="str">
        <f t="shared" si="3"/>
        <v xml:space="preserve"> </v>
      </c>
      <c r="I81" s="111" t="str">
        <f t="shared" si="7"/>
        <v xml:space="preserve"> </v>
      </c>
      <c r="J81" s="106">
        <f t="shared" si="8"/>
        <v>0</v>
      </c>
      <c r="K81" s="64"/>
      <c r="L81" s="64"/>
      <c r="M81" s="64"/>
      <c r="N81" s="64"/>
      <c r="O81" s="64"/>
      <c r="P81" s="64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  <c r="DH81" s="41"/>
      <c r="DI81" s="41"/>
      <c r="DJ81" s="41"/>
      <c r="DK81" s="41"/>
      <c r="DL81" s="41"/>
      <c r="DM81" s="41"/>
      <c r="DN81" s="41"/>
      <c r="DO81" s="41"/>
      <c r="DP81" s="41"/>
      <c r="DQ81" s="41"/>
      <c r="DR81" s="41"/>
      <c r="DS81" s="41"/>
      <c r="DT81" s="41"/>
      <c r="DU81" s="41"/>
      <c r="DV81" s="41"/>
      <c r="DW81" s="41"/>
      <c r="DX81" s="41"/>
      <c r="DY81" s="41"/>
      <c r="DZ81" s="41"/>
      <c r="EA81" s="41"/>
      <c r="EB81" s="41"/>
      <c r="EC81" s="41"/>
      <c r="ED81" s="41"/>
      <c r="EE81" s="41"/>
      <c r="EF81" s="41"/>
      <c r="EG81" s="41"/>
      <c r="EH81" s="41"/>
      <c r="EI81" s="41"/>
      <c r="EJ81" s="41"/>
      <c r="EK81" s="41"/>
      <c r="EL81" s="41"/>
      <c r="EM81" s="41"/>
      <c r="EN81" s="41"/>
      <c r="EO81" s="41"/>
      <c r="EP81" s="41"/>
      <c r="EQ81" s="41"/>
      <c r="ER81" s="41"/>
      <c r="ES81" s="41"/>
      <c r="ET81" s="41"/>
      <c r="EU81" s="41"/>
      <c r="EV81" s="41"/>
      <c r="EW81" s="41"/>
      <c r="EX81" s="41"/>
      <c r="EY81" s="41"/>
      <c r="EZ81" s="41"/>
      <c r="FA81" s="41"/>
      <c r="FB81" s="41"/>
      <c r="FC81" s="41"/>
      <c r="FD81" s="41"/>
      <c r="FE81" s="41"/>
      <c r="FF81" s="41"/>
      <c r="FG81" s="41"/>
      <c r="FH81" s="41"/>
      <c r="FI81" s="41"/>
      <c r="FJ81" s="41"/>
      <c r="FK81" s="41"/>
      <c r="FL81" s="41"/>
      <c r="FM81" s="41"/>
      <c r="FN81" s="41"/>
      <c r="FO81" s="41"/>
      <c r="FP81" s="41"/>
      <c r="FQ81" s="41"/>
      <c r="FR81" s="41"/>
      <c r="FS81" s="41"/>
      <c r="FT81" s="41"/>
      <c r="FU81" s="41"/>
      <c r="FV81" s="41"/>
      <c r="FW81" s="41"/>
      <c r="FX81" s="41"/>
      <c r="FY81" s="41"/>
      <c r="FZ81" s="41"/>
      <c r="GA81" s="41"/>
      <c r="GB81" s="41"/>
      <c r="GC81" s="41"/>
      <c r="GD81" s="41"/>
      <c r="GE81" s="41"/>
      <c r="GF81" s="41"/>
      <c r="GG81" s="41"/>
      <c r="GH81" s="41"/>
      <c r="GI81" s="41"/>
      <c r="GJ81" s="41"/>
      <c r="GK81" s="41"/>
      <c r="GL81" s="41"/>
      <c r="GM81" s="41"/>
      <c r="GN81" s="41"/>
      <c r="GO81" s="41"/>
      <c r="GP81" s="41"/>
      <c r="GQ81" s="41"/>
      <c r="GR81" s="41"/>
      <c r="GS81" s="41"/>
      <c r="GT81" s="41"/>
    </row>
    <row r="82" spans="1:202" s="65" customFormat="1" ht="62.25" customHeight="1" x14ac:dyDescent="0.25">
      <c r="A82" s="37">
        <v>41055100</v>
      </c>
      <c r="B82" s="81" t="s">
        <v>72</v>
      </c>
      <c r="C82" s="112"/>
      <c r="D82" s="112"/>
      <c r="E82" s="112"/>
      <c r="F82" s="112">
        <v>8883174</v>
      </c>
      <c r="G82" s="111" t="str">
        <f t="shared" si="6"/>
        <v xml:space="preserve"> </v>
      </c>
      <c r="H82" s="111" t="str">
        <f t="shared" si="3"/>
        <v xml:space="preserve"> </v>
      </c>
      <c r="I82" s="111" t="str">
        <f t="shared" si="7"/>
        <v xml:space="preserve"> </v>
      </c>
      <c r="J82" s="106">
        <f t="shared" si="8"/>
        <v>0</v>
      </c>
      <c r="K82" s="64"/>
      <c r="L82" s="64"/>
      <c r="M82" s="64"/>
      <c r="N82" s="64"/>
      <c r="O82" s="64"/>
      <c r="P82" s="64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1"/>
      <c r="BD82" s="41"/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1"/>
      <c r="BT82" s="41"/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1"/>
      <c r="CJ82" s="41"/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1"/>
      <c r="DB82" s="41"/>
      <c r="DC82" s="41"/>
      <c r="DD82" s="41"/>
      <c r="DE82" s="41"/>
      <c r="DF82" s="41"/>
      <c r="DG82" s="41"/>
      <c r="DH82" s="41"/>
      <c r="DI82" s="41"/>
      <c r="DJ82" s="41"/>
      <c r="DK82" s="41"/>
      <c r="DL82" s="41"/>
      <c r="DM82" s="41"/>
      <c r="DN82" s="41"/>
      <c r="DO82" s="41"/>
      <c r="DP82" s="41"/>
      <c r="DQ82" s="41"/>
      <c r="DR82" s="41"/>
      <c r="DS82" s="41"/>
      <c r="DT82" s="41"/>
      <c r="DU82" s="41"/>
      <c r="DV82" s="41"/>
      <c r="DW82" s="41"/>
      <c r="DX82" s="41"/>
      <c r="DY82" s="41"/>
      <c r="DZ82" s="41"/>
      <c r="EA82" s="41"/>
      <c r="EB82" s="41"/>
      <c r="EC82" s="41"/>
      <c r="ED82" s="41"/>
      <c r="EE82" s="41"/>
      <c r="EF82" s="41"/>
      <c r="EG82" s="41"/>
      <c r="EH82" s="41"/>
      <c r="EI82" s="41"/>
      <c r="EJ82" s="41"/>
      <c r="EK82" s="41"/>
      <c r="EL82" s="41"/>
      <c r="EM82" s="41"/>
      <c r="EN82" s="41"/>
      <c r="EO82" s="41"/>
      <c r="EP82" s="41"/>
      <c r="EQ82" s="41"/>
      <c r="ER82" s="41"/>
      <c r="ES82" s="41"/>
      <c r="ET82" s="41"/>
      <c r="EU82" s="41"/>
      <c r="EV82" s="41"/>
      <c r="EW82" s="41"/>
      <c r="EX82" s="41"/>
      <c r="EY82" s="41"/>
      <c r="EZ82" s="41"/>
      <c r="FA82" s="41"/>
      <c r="FB82" s="41"/>
      <c r="FC82" s="41"/>
      <c r="FD82" s="41"/>
      <c r="FE82" s="41"/>
      <c r="FF82" s="41"/>
      <c r="FG82" s="41"/>
      <c r="FH82" s="41"/>
      <c r="FI82" s="41"/>
      <c r="FJ82" s="41"/>
      <c r="FK82" s="41"/>
      <c r="FL82" s="41"/>
      <c r="FM82" s="41"/>
      <c r="FN82" s="41"/>
      <c r="FO82" s="41"/>
      <c r="FP82" s="41"/>
      <c r="FQ82" s="41"/>
      <c r="FR82" s="41"/>
      <c r="FS82" s="41"/>
      <c r="FT82" s="41"/>
      <c r="FU82" s="41"/>
      <c r="FV82" s="41"/>
      <c r="FW82" s="41"/>
      <c r="FX82" s="41"/>
      <c r="FY82" s="41"/>
      <c r="FZ82" s="41"/>
      <c r="GA82" s="41"/>
      <c r="GB82" s="41"/>
      <c r="GC82" s="41"/>
      <c r="GD82" s="41"/>
      <c r="GE82" s="41"/>
      <c r="GF82" s="41"/>
      <c r="GG82" s="41"/>
      <c r="GH82" s="41"/>
      <c r="GI82" s="41"/>
      <c r="GJ82" s="41"/>
      <c r="GK82" s="41"/>
      <c r="GL82" s="41"/>
      <c r="GM82" s="41"/>
      <c r="GN82" s="41"/>
      <c r="GO82" s="41"/>
      <c r="GP82" s="41"/>
      <c r="GQ82" s="41"/>
      <c r="GR82" s="41"/>
      <c r="GS82" s="41"/>
      <c r="GT82" s="41"/>
    </row>
    <row r="83" spans="1:202" s="65" customFormat="1" ht="6.75" hidden="1" customHeight="1" x14ac:dyDescent="0.25">
      <c r="A83" s="37">
        <v>41051100</v>
      </c>
      <c r="B83" s="80" t="s">
        <v>73</v>
      </c>
      <c r="C83" s="112"/>
      <c r="D83" s="112"/>
      <c r="E83" s="112"/>
      <c r="F83" s="112"/>
      <c r="G83" s="111" t="str">
        <f t="shared" si="6"/>
        <v xml:space="preserve"> </v>
      </c>
      <c r="H83" s="111" t="str">
        <f t="shared" ref="H83:H104" si="9">IF(E83=0," ",+E83/F83)</f>
        <v xml:space="preserve"> </v>
      </c>
      <c r="I83" s="111" t="str">
        <f t="shared" si="7"/>
        <v xml:space="preserve"> </v>
      </c>
      <c r="J83" s="106">
        <f t="shared" si="8"/>
        <v>0</v>
      </c>
      <c r="K83" s="64"/>
      <c r="L83" s="64"/>
      <c r="M83" s="64"/>
      <c r="N83" s="64"/>
      <c r="O83" s="64"/>
      <c r="P83" s="64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  <c r="DY83" s="41"/>
      <c r="DZ83" s="41"/>
      <c r="EA83" s="41"/>
      <c r="EB83" s="41"/>
      <c r="EC83" s="41"/>
      <c r="ED83" s="41"/>
      <c r="EE83" s="41"/>
      <c r="EF83" s="41"/>
      <c r="EG83" s="41"/>
      <c r="EH83" s="41"/>
      <c r="EI83" s="41"/>
      <c r="EJ83" s="41"/>
      <c r="EK83" s="41"/>
      <c r="EL83" s="41"/>
      <c r="EM83" s="41"/>
      <c r="EN83" s="41"/>
      <c r="EO83" s="41"/>
      <c r="EP83" s="41"/>
      <c r="EQ83" s="41"/>
      <c r="ER83" s="41"/>
      <c r="ES83" s="41"/>
      <c r="ET83" s="41"/>
      <c r="EU83" s="41"/>
      <c r="EV83" s="41"/>
      <c r="EW83" s="41"/>
      <c r="EX83" s="41"/>
      <c r="EY83" s="41"/>
      <c r="EZ83" s="41"/>
      <c r="FA83" s="41"/>
      <c r="FB83" s="41"/>
      <c r="FC83" s="41"/>
      <c r="FD83" s="41"/>
      <c r="FE83" s="41"/>
      <c r="FF83" s="41"/>
      <c r="FG83" s="41"/>
      <c r="FH83" s="41"/>
      <c r="FI83" s="41"/>
      <c r="FJ83" s="41"/>
      <c r="FK83" s="41"/>
      <c r="FL83" s="41"/>
      <c r="FM83" s="41"/>
      <c r="FN83" s="41"/>
      <c r="FO83" s="41"/>
      <c r="FP83" s="41"/>
      <c r="FQ83" s="41"/>
      <c r="FR83" s="41"/>
      <c r="FS83" s="41"/>
      <c r="FT83" s="41"/>
      <c r="FU83" s="41"/>
      <c r="FV83" s="41"/>
      <c r="FW83" s="41"/>
      <c r="FX83" s="41"/>
      <c r="FY83" s="41"/>
      <c r="FZ83" s="41"/>
      <c r="GA83" s="41"/>
      <c r="GB83" s="41"/>
      <c r="GC83" s="41"/>
      <c r="GD83" s="41"/>
      <c r="GE83" s="41"/>
      <c r="GF83" s="41"/>
      <c r="GG83" s="41"/>
      <c r="GH83" s="41"/>
      <c r="GI83" s="41"/>
      <c r="GJ83" s="41"/>
      <c r="GK83" s="41"/>
      <c r="GL83" s="41"/>
      <c r="GM83" s="41"/>
      <c r="GN83" s="41"/>
      <c r="GO83" s="41"/>
      <c r="GP83" s="41"/>
      <c r="GQ83" s="41"/>
      <c r="GR83" s="41"/>
      <c r="GS83" s="41"/>
      <c r="GT83" s="41"/>
    </row>
    <row r="84" spans="1:202" s="65" customFormat="1" ht="95.25" hidden="1" customHeight="1" x14ac:dyDescent="0.25">
      <c r="A84" s="37">
        <v>41051200</v>
      </c>
      <c r="B84" s="80" t="s">
        <v>74</v>
      </c>
      <c r="C84" s="112"/>
      <c r="D84" s="112"/>
      <c r="E84" s="112"/>
      <c r="F84" s="115"/>
      <c r="G84" s="111" t="str">
        <f t="shared" si="6"/>
        <v xml:space="preserve"> </v>
      </c>
      <c r="H84" s="111" t="str">
        <f t="shared" si="9"/>
        <v xml:space="preserve"> </v>
      </c>
      <c r="I84" s="111" t="str">
        <f t="shared" si="7"/>
        <v xml:space="preserve"> </v>
      </c>
      <c r="J84" s="106">
        <f t="shared" si="8"/>
        <v>0</v>
      </c>
      <c r="K84" s="64"/>
      <c r="L84" s="64"/>
      <c r="M84" s="64"/>
      <c r="N84" s="64"/>
      <c r="O84" s="64"/>
      <c r="P84" s="64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  <c r="DH84" s="41"/>
      <c r="DI84" s="41"/>
      <c r="DJ84" s="41"/>
      <c r="DK84" s="41"/>
      <c r="DL84" s="41"/>
      <c r="DM84" s="41"/>
      <c r="DN84" s="41"/>
      <c r="DO84" s="41"/>
      <c r="DP84" s="41"/>
      <c r="DQ84" s="41"/>
      <c r="DR84" s="41"/>
      <c r="DS84" s="41"/>
      <c r="DT84" s="41"/>
      <c r="DU84" s="41"/>
      <c r="DV84" s="41"/>
      <c r="DW84" s="41"/>
      <c r="DX84" s="41"/>
      <c r="DY84" s="41"/>
      <c r="DZ84" s="41"/>
      <c r="EA84" s="41"/>
      <c r="EB84" s="41"/>
      <c r="EC84" s="41"/>
      <c r="ED84" s="41"/>
      <c r="EE84" s="41"/>
      <c r="EF84" s="41"/>
      <c r="EG84" s="41"/>
      <c r="EH84" s="41"/>
      <c r="EI84" s="41"/>
      <c r="EJ84" s="41"/>
      <c r="EK84" s="41"/>
      <c r="EL84" s="41"/>
      <c r="EM84" s="41"/>
      <c r="EN84" s="41"/>
      <c r="EO84" s="41"/>
      <c r="EP84" s="41"/>
      <c r="EQ84" s="41"/>
      <c r="ER84" s="41"/>
      <c r="ES84" s="41"/>
      <c r="ET84" s="41"/>
      <c r="EU84" s="41"/>
      <c r="EV84" s="41"/>
      <c r="EW84" s="41"/>
      <c r="EX84" s="41"/>
      <c r="EY84" s="41"/>
      <c r="EZ84" s="41"/>
      <c r="FA84" s="41"/>
      <c r="FB84" s="41"/>
      <c r="FC84" s="41"/>
      <c r="FD84" s="41"/>
      <c r="FE84" s="41"/>
      <c r="FF84" s="41"/>
      <c r="FG84" s="41"/>
      <c r="FH84" s="41"/>
      <c r="FI84" s="41"/>
      <c r="FJ84" s="41"/>
      <c r="FK84" s="41"/>
      <c r="FL84" s="41"/>
      <c r="FM84" s="41"/>
      <c r="FN84" s="41"/>
      <c r="FO84" s="41"/>
      <c r="FP84" s="41"/>
      <c r="FQ84" s="41"/>
      <c r="FR84" s="41"/>
      <c r="FS84" s="41"/>
      <c r="FT84" s="41"/>
      <c r="FU84" s="41"/>
      <c r="FV84" s="41"/>
      <c r="FW84" s="41"/>
      <c r="FX84" s="41"/>
      <c r="FY84" s="41"/>
      <c r="FZ84" s="41"/>
      <c r="GA84" s="41"/>
      <c r="GB84" s="41"/>
      <c r="GC84" s="41"/>
      <c r="GD84" s="41"/>
      <c r="GE84" s="41"/>
      <c r="GF84" s="41"/>
      <c r="GG84" s="41"/>
      <c r="GH84" s="41"/>
      <c r="GI84" s="41"/>
      <c r="GJ84" s="41"/>
      <c r="GK84" s="41"/>
      <c r="GL84" s="41"/>
      <c r="GM84" s="41"/>
      <c r="GN84" s="41"/>
      <c r="GO84" s="41"/>
      <c r="GP84" s="41"/>
      <c r="GQ84" s="41"/>
      <c r="GR84" s="41"/>
      <c r="GS84" s="41"/>
      <c r="GT84" s="41"/>
    </row>
    <row r="85" spans="1:202" s="65" customFormat="1" ht="6.75" hidden="1" customHeight="1" x14ac:dyDescent="0.25">
      <c r="A85" s="37">
        <v>41051400</v>
      </c>
      <c r="B85" s="80" t="s">
        <v>75</v>
      </c>
      <c r="C85" s="112"/>
      <c r="D85" s="112"/>
      <c r="E85" s="112"/>
      <c r="F85" s="115"/>
      <c r="G85" s="111" t="str">
        <f t="shared" si="6"/>
        <v xml:space="preserve"> </v>
      </c>
      <c r="H85" s="111" t="str">
        <f t="shared" si="9"/>
        <v xml:space="preserve"> </v>
      </c>
      <c r="I85" s="111" t="str">
        <f t="shared" si="7"/>
        <v xml:space="preserve"> </v>
      </c>
      <c r="J85" s="106">
        <f t="shared" si="8"/>
        <v>0</v>
      </c>
      <c r="K85" s="64"/>
      <c r="L85" s="64"/>
      <c r="M85" s="64"/>
      <c r="N85" s="64"/>
      <c r="O85" s="64"/>
      <c r="P85" s="64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  <c r="DH85" s="41"/>
      <c r="DI85" s="41"/>
      <c r="DJ85" s="41"/>
      <c r="DK85" s="41"/>
      <c r="DL85" s="41"/>
      <c r="DM85" s="41"/>
      <c r="DN85" s="41"/>
      <c r="DO85" s="41"/>
      <c r="DP85" s="41"/>
      <c r="DQ85" s="41"/>
      <c r="DR85" s="41"/>
      <c r="DS85" s="41"/>
      <c r="DT85" s="41"/>
      <c r="DU85" s="41"/>
      <c r="DV85" s="41"/>
      <c r="DW85" s="41"/>
      <c r="DX85" s="41"/>
      <c r="DY85" s="41"/>
      <c r="DZ85" s="41"/>
      <c r="EA85" s="41"/>
      <c r="EB85" s="41"/>
      <c r="EC85" s="41"/>
      <c r="ED85" s="41"/>
      <c r="EE85" s="41"/>
      <c r="EF85" s="41"/>
      <c r="EG85" s="41"/>
      <c r="EH85" s="41"/>
      <c r="EI85" s="41"/>
      <c r="EJ85" s="41"/>
      <c r="EK85" s="41"/>
      <c r="EL85" s="41"/>
      <c r="EM85" s="41"/>
      <c r="EN85" s="41"/>
      <c r="EO85" s="41"/>
      <c r="EP85" s="41"/>
      <c r="EQ85" s="41"/>
      <c r="ER85" s="41"/>
      <c r="ES85" s="41"/>
      <c r="ET85" s="41"/>
      <c r="EU85" s="41"/>
      <c r="EV85" s="41"/>
      <c r="EW85" s="41"/>
      <c r="EX85" s="41"/>
      <c r="EY85" s="41"/>
      <c r="EZ85" s="41"/>
      <c r="FA85" s="41"/>
      <c r="FB85" s="41"/>
      <c r="FC85" s="41"/>
      <c r="FD85" s="41"/>
      <c r="FE85" s="41"/>
      <c r="FF85" s="41"/>
      <c r="FG85" s="41"/>
      <c r="FH85" s="41"/>
      <c r="FI85" s="41"/>
      <c r="FJ85" s="41"/>
      <c r="FK85" s="41"/>
      <c r="FL85" s="41"/>
      <c r="FM85" s="41"/>
      <c r="FN85" s="41"/>
      <c r="FO85" s="41"/>
      <c r="FP85" s="41"/>
      <c r="FQ85" s="41"/>
      <c r="FR85" s="41"/>
      <c r="FS85" s="41"/>
      <c r="FT85" s="41"/>
      <c r="FU85" s="41"/>
      <c r="FV85" s="41"/>
      <c r="FW85" s="41"/>
      <c r="FX85" s="41"/>
      <c r="FY85" s="41"/>
      <c r="FZ85" s="41"/>
      <c r="GA85" s="41"/>
      <c r="GB85" s="41"/>
      <c r="GC85" s="41"/>
      <c r="GD85" s="41"/>
      <c r="GE85" s="41"/>
      <c r="GF85" s="41"/>
      <c r="GG85" s="41"/>
      <c r="GH85" s="41"/>
      <c r="GI85" s="41"/>
      <c r="GJ85" s="41"/>
      <c r="GK85" s="41"/>
      <c r="GL85" s="41"/>
      <c r="GM85" s="41"/>
      <c r="GN85" s="41"/>
      <c r="GO85" s="41"/>
      <c r="GP85" s="41"/>
      <c r="GQ85" s="41"/>
      <c r="GR85" s="41"/>
      <c r="GS85" s="41"/>
      <c r="GT85" s="41"/>
    </row>
    <row r="86" spans="1:202" s="65" customFormat="1" ht="94.9" customHeight="1" x14ac:dyDescent="0.25">
      <c r="A86" s="37">
        <v>41051100</v>
      </c>
      <c r="B86" s="80" t="s">
        <v>76</v>
      </c>
      <c r="C86" s="112"/>
      <c r="D86" s="112"/>
      <c r="E86" s="112"/>
      <c r="F86" s="115">
        <v>440628.6</v>
      </c>
      <c r="G86" s="111" t="str">
        <f t="shared" si="6"/>
        <v xml:space="preserve"> </v>
      </c>
      <c r="H86" s="111" t="str">
        <f t="shared" si="9"/>
        <v xml:space="preserve"> </v>
      </c>
      <c r="I86" s="111" t="str">
        <f t="shared" si="7"/>
        <v xml:space="preserve"> </v>
      </c>
      <c r="J86" s="106"/>
      <c r="K86" s="64"/>
      <c r="L86" s="64"/>
      <c r="M86" s="64"/>
      <c r="N86" s="64"/>
      <c r="O86" s="64"/>
      <c r="P86" s="64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  <c r="DH86" s="41"/>
      <c r="DI86" s="41"/>
      <c r="DJ86" s="41"/>
      <c r="DK86" s="41"/>
      <c r="DL86" s="41"/>
      <c r="DM86" s="41"/>
      <c r="DN86" s="41"/>
      <c r="DO86" s="41"/>
      <c r="DP86" s="41"/>
      <c r="DQ86" s="41"/>
      <c r="DR86" s="41"/>
      <c r="DS86" s="41"/>
      <c r="DT86" s="41"/>
      <c r="DU86" s="41"/>
      <c r="DV86" s="41"/>
      <c r="DW86" s="41"/>
      <c r="DX86" s="41"/>
      <c r="DY86" s="41"/>
      <c r="DZ86" s="41"/>
      <c r="EA86" s="41"/>
      <c r="EB86" s="41"/>
      <c r="EC86" s="41"/>
      <c r="ED86" s="41"/>
      <c r="EE86" s="41"/>
      <c r="EF86" s="41"/>
      <c r="EG86" s="41"/>
      <c r="EH86" s="41"/>
      <c r="EI86" s="41"/>
      <c r="EJ86" s="41"/>
      <c r="EK86" s="41"/>
      <c r="EL86" s="41"/>
      <c r="EM86" s="41"/>
      <c r="EN86" s="41"/>
      <c r="EO86" s="41"/>
      <c r="EP86" s="41"/>
      <c r="EQ86" s="41"/>
      <c r="ER86" s="41"/>
      <c r="ES86" s="41"/>
      <c r="ET86" s="41"/>
      <c r="EU86" s="41"/>
      <c r="EV86" s="41"/>
      <c r="EW86" s="41"/>
      <c r="EX86" s="41"/>
      <c r="EY86" s="41"/>
      <c r="EZ86" s="41"/>
      <c r="FA86" s="41"/>
      <c r="FB86" s="41"/>
      <c r="FC86" s="41"/>
      <c r="FD86" s="41"/>
      <c r="FE86" s="41"/>
      <c r="FF86" s="41"/>
      <c r="FG86" s="41"/>
      <c r="FH86" s="41"/>
      <c r="FI86" s="41"/>
      <c r="FJ86" s="41"/>
      <c r="FK86" s="41"/>
      <c r="FL86" s="41"/>
      <c r="FM86" s="41"/>
      <c r="FN86" s="41"/>
      <c r="FO86" s="41"/>
      <c r="FP86" s="41"/>
      <c r="FQ86" s="41"/>
      <c r="FR86" s="41"/>
      <c r="FS86" s="41"/>
      <c r="FT86" s="41"/>
      <c r="FU86" s="41"/>
      <c r="FV86" s="41"/>
      <c r="FW86" s="41"/>
      <c r="FX86" s="41"/>
      <c r="FY86" s="41"/>
      <c r="FZ86" s="41"/>
      <c r="GA86" s="41"/>
      <c r="GB86" s="41"/>
      <c r="GC86" s="41"/>
      <c r="GD86" s="41"/>
      <c r="GE86" s="41"/>
      <c r="GF86" s="41"/>
      <c r="GG86" s="41"/>
      <c r="GH86" s="41"/>
      <c r="GI86" s="41"/>
      <c r="GJ86" s="41"/>
      <c r="GK86" s="41"/>
      <c r="GL86" s="41"/>
      <c r="GM86" s="41"/>
      <c r="GN86" s="41"/>
      <c r="GO86" s="41"/>
      <c r="GP86" s="41"/>
      <c r="GQ86" s="41"/>
      <c r="GR86" s="41"/>
      <c r="GS86" s="41"/>
      <c r="GT86" s="41"/>
    </row>
    <row r="87" spans="1:202" s="65" customFormat="1" ht="137.44999999999999" customHeight="1" x14ac:dyDescent="0.25">
      <c r="A87" s="37">
        <v>41051200</v>
      </c>
      <c r="B87" s="80" t="s">
        <v>77</v>
      </c>
      <c r="C87" s="112">
        <v>920225</v>
      </c>
      <c r="D87" s="112">
        <v>920225</v>
      </c>
      <c r="E87" s="112">
        <v>879144.98</v>
      </c>
      <c r="F87" s="115">
        <v>538859.32999999996</v>
      </c>
      <c r="G87" s="111">
        <f t="shared" si="6"/>
        <v>0.95535872205167216</v>
      </c>
      <c r="H87" s="111" t="s">
        <v>14</v>
      </c>
      <c r="I87" s="111">
        <f t="shared" si="7"/>
        <v>0.95535872205167216</v>
      </c>
      <c r="J87" s="106">
        <f t="shared" ref="J87:J93" si="10">E87-D87</f>
        <v>-41080.020000000019</v>
      </c>
      <c r="K87" s="64"/>
      <c r="L87" s="64"/>
      <c r="M87" s="64"/>
      <c r="N87" s="64"/>
      <c r="O87" s="64"/>
      <c r="P87" s="64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  <c r="DH87" s="41"/>
      <c r="DI87" s="41"/>
      <c r="DJ87" s="41"/>
      <c r="DK87" s="41"/>
      <c r="DL87" s="41"/>
      <c r="DM87" s="41"/>
      <c r="DN87" s="41"/>
      <c r="DO87" s="41"/>
      <c r="DP87" s="41"/>
      <c r="DQ87" s="41"/>
      <c r="DR87" s="41"/>
      <c r="DS87" s="41"/>
      <c r="DT87" s="41"/>
      <c r="DU87" s="41"/>
      <c r="DV87" s="41"/>
      <c r="DW87" s="41"/>
      <c r="DX87" s="41"/>
      <c r="DY87" s="41"/>
      <c r="DZ87" s="41"/>
      <c r="EA87" s="41"/>
      <c r="EB87" s="41"/>
      <c r="EC87" s="41"/>
      <c r="ED87" s="41"/>
      <c r="EE87" s="41"/>
      <c r="EF87" s="41"/>
      <c r="EG87" s="41"/>
      <c r="EH87" s="41"/>
      <c r="EI87" s="41"/>
      <c r="EJ87" s="41"/>
      <c r="EK87" s="41"/>
      <c r="EL87" s="41"/>
      <c r="EM87" s="41"/>
      <c r="EN87" s="41"/>
      <c r="EO87" s="41"/>
      <c r="EP87" s="41"/>
      <c r="EQ87" s="41"/>
      <c r="ER87" s="41"/>
      <c r="ES87" s="41"/>
      <c r="ET87" s="41"/>
      <c r="EU87" s="41"/>
      <c r="EV87" s="41"/>
      <c r="EW87" s="41"/>
      <c r="EX87" s="41"/>
      <c r="EY87" s="41"/>
      <c r="EZ87" s="41"/>
      <c r="FA87" s="41"/>
      <c r="FB87" s="41"/>
      <c r="FC87" s="41"/>
      <c r="FD87" s="41"/>
      <c r="FE87" s="41"/>
      <c r="FF87" s="41"/>
      <c r="FG87" s="41"/>
      <c r="FH87" s="41"/>
      <c r="FI87" s="41"/>
      <c r="FJ87" s="41"/>
      <c r="FK87" s="41"/>
      <c r="FL87" s="41"/>
      <c r="FM87" s="41"/>
      <c r="FN87" s="41"/>
      <c r="FO87" s="41"/>
      <c r="FP87" s="41"/>
      <c r="FQ87" s="41"/>
      <c r="FR87" s="41"/>
      <c r="FS87" s="41"/>
      <c r="FT87" s="41"/>
      <c r="FU87" s="41"/>
      <c r="FV87" s="41"/>
      <c r="FW87" s="41"/>
      <c r="FX87" s="41"/>
      <c r="FY87" s="41"/>
      <c r="FZ87" s="41"/>
      <c r="GA87" s="41"/>
      <c r="GB87" s="41"/>
      <c r="GC87" s="41"/>
      <c r="GD87" s="41"/>
      <c r="GE87" s="41"/>
      <c r="GF87" s="41"/>
      <c r="GG87" s="41"/>
      <c r="GH87" s="41"/>
      <c r="GI87" s="41"/>
      <c r="GJ87" s="41"/>
      <c r="GK87" s="41"/>
      <c r="GL87" s="41"/>
      <c r="GM87" s="41"/>
      <c r="GN87" s="41"/>
      <c r="GO87" s="41"/>
      <c r="GP87" s="41"/>
      <c r="GQ87" s="41"/>
      <c r="GR87" s="41"/>
      <c r="GS87" s="41"/>
      <c r="GT87" s="41"/>
    </row>
    <row r="88" spans="1:202" s="65" customFormat="1" ht="147" customHeight="1" x14ac:dyDescent="0.25">
      <c r="A88" s="37">
        <v>41051400</v>
      </c>
      <c r="B88" s="80" t="s">
        <v>75</v>
      </c>
      <c r="C88" s="112">
        <v>2230437</v>
      </c>
      <c r="D88" s="112">
        <v>2230437</v>
      </c>
      <c r="E88" s="112">
        <v>1607022.8</v>
      </c>
      <c r="F88" s="112">
        <v>2282324.1800000002</v>
      </c>
      <c r="G88" s="111">
        <f t="shared" si="6"/>
        <v>0.7204968353735165</v>
      </c>
      <c r="H88" s="111">
        <f t="shared" si="9"/>
        <v>0.70411680079558192</v>
      </c>
      <c r="I88" s="111">
        <f t="shared" si="7"/>
        <v>0.7204968353735165</v>
      </c>
      <c r="J88" s="106">
        <f t="shared" si="10"/>
        <v>-623414.19999999995</v>
      </c>
      <c r="K88" s="64"/>
      <c r="L88" s="64"/>
      <c r="M88" s="64"/>
      <c r="N88" s="64"/>
      <c r="O88" s="64"/>
      <c r="P88" s="64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  <c r="AW88" s="41"/>
      <c r="AX88" s="41"/>
      <c r="AY88" s="41"/>
      <c r="AZ88" s="41"/>
      <c r="BA88" s="41"/>
      <c r="BB88" s="41"/>
      <c r="BC88" s="41"/>
      <c r="BD88" s="41"/>
      <c r="BE88" s="41"/>
      <c r="BF88" s="41"/>
      <c r="BG88" s="41"/>
      <c r="BH88" s="41"/>
      <c r="BI88" s="41"/>
      <c r="BJ88" s="41"/>
      <c r="BK88" s="41"/>
      <c r="BL88" s="41"/>
      <c r="BM88" s="41"/>
      <c r="BN88" s="41"/>
      <c r="BO88" s="41"/>
      <c r="BP88" s="41"/>
      <c r="BQ88" s="41"/>
      <c r="BR88" s="41"/>
      <c r="BS88" s="41"/>
      <c r="BT88" s="41"/>
      <c r="BU88" s="41"/>
      <c r="BV88" s="41"/>
      <c r="BW88" s="41"/>
      <c r="BX88" s="41"/>
      <c r="BY88" s="41"/>
      <c r="BZ88" s="41"/>
      <c r="CA88" s="41"/>
      <c r="CB88" s="41"/>
      <c r="CC88" s="41"/>
      <c r="CD88" s="41"/>
      <c r="CE88" s="41"/>
      <c r="CF88" s="41"/>
      <c r="CG88" s="41"/>
      <c r="CH88" s="41"/>
      <c r="CI88" s="41"/>
      <c r="CJ88" s="41"/>
      <c r="CK88" s="41"/>
      <c r="CL88" s="41"/>
      <c r="CM88" s="41"/>
      <c r="CN88" s="41"/>
      <c r="CO88" s="41"/>
      <c r="CP88" s="41"/>
      <c r="CQ88" s="41"/>
      <c r="CR88" s="41"/>
      <c r="CS88" s="41"/>
      <c r="CT88" s="41"/>
      <c r="CU88" s="41"/>
      <c r="CV88" s="41"/>
      <c r="CW88" s="41"/>
      <c r="CX88" s="41"/>
      <c r="CY88" s="41"/>
      <c r="CZ88" s="41"/>
      <c r="DA88" s="41"/>
      <c r="DB88" s="41"/>
      <c r="DC88" s="41"/>
      <c r="DD88" s="41"/>
      <c r="DE88" s="41"/>
      <c r="DF88" s="41"/>
      <c r="DG88" s="41"/>
      <c r="DH88" s="41"/>
      <c r="DI88" s="41"/>
      <c r="DJ88" s="41"/>
      <c r="DK88" s="41"/>
      <c r="DL88" s="41"/>
      <c r="DM88" s="41"/>
      <c r="DN88" s="41"/>
      <c r="DO88" s="41"/>
      <c r="DP88" s="41"/>
      <c r="DQ88" s="41"/>
      <c r="DR88" s="41"/>
      <c r="DS88" s="41"/>
      <c r="DT88" s="41"/>
      <c r="DU88" s="41"/>
      <c r="DV88" s="41"/>
      <c r="DW88" s="41"/>
      <c r="DX88" s="41"/>
      <c r="DY88" s="41"/>
      <c r="DZ88" s="41"/>
      <c r="EA88" s="41"/>
      <c r="EB88" s="41"/>
      <c r="EC88" s="41"/>
      <c r="ED88" s="41"/>
      <c r="EE88" s="41"/>
      <c r="EF88" s="41"/>
      <c r="EG88" s="41"/>
      <c r="EH88" s="41"/>
      <c r="EI88" s="41"/>
      <c r="EJ88" s="41"/>
      <c r="EK88" s="41"/>
      <c r="EL88" s="41"/>
      <c r="EM88" s="41"/>
      <c r="EN88" s="41"/>
      <c r="EO88" s="41"/>
      <c r="EP88" s="41"/>
      <c r="EQ88" s="41"/>
      <c r="ER88" s="41"/>
      <c r="ES88" s="41"/>
      <c r="ET88" s="41"/>
      <c r="EU88" s="41"/>
      <c r="EV88" s="41"/>
      <c r="EW88" s="41"/>
      <c r="EX88" s="41"/>
      <c r="EY88" s="41"/>
      <c r="EZ88" s="41"/>
      <c r="FA88" s="41"/>
      <c r="FB88" s="41"/>
      <c r="FC88" s="41"/>
      <c r="FD88" s="41"/>
      <c r="FE88" s="41"/>
      <c r="FF88" s="41"/>
      <c r="FG88" s="41"/>
      <c r="FH88" s="41"/>
      <c r="FI88" s="41"/>
      <c r="FJ88" s="41"/>
      <c r="FK88" s="41"/>
      <c r="FL88" s="41"/>
      <c r="FM88" s="41"/>
      <c r="FN88" s="41"/>
      <c r="FO88" s="41"/>
      <c r="FP88" s="41"/>
      <c r="FQ88" s="41"/>
      <c r="FR88" s="41"/>
      <c r="FS88" s="41"/>
      <c r="FT88" s="41"/>
      <c r="FU88" s="41"/>
      <c r="FV88" s="41"/>
      <c r="FW88" s="41"/>
      <c r="FX88" s="41"/>
      <c r="FY88" s="41"/>
      <c r="FZ88" s="41"/>
      <c r="GA88" s="41"/>
      <c r="GB88" s="41"/>
      <c r="GC88" s="41"/>
      <c r="GD88" s="41"/>
      <c r="GE88" s="41"/>
      <c r="GF88" s="41"/>
      <c r="GG88" s="41"/>
      <c r="GH88" s="41"/>
      <c r="GI88" s="41"/>
      <c r="GJ88" s="41"/>
      <c r="GK88" s="41"/>
      <c r="GL88" s="41"/>
      <c r="GM88" s="41"/>
      <c r="GN88" s="41"/>
      <c r="GO88" s="41"/>
      <c r="GP88" s="41"/>
      <c r="GQ88" s="41"/>
      <c r="GR88" s="41"/>
      <c r="GS88" s="41"/>
      <c r="GT88" s="41"/>
    </row>
    <row r="89" spans="1:202" s="65" customFormat="1" ht="90.6" customHeight="1" x14ac:dyDescent="0.25">
      <c r="A89" s="37">
        <v>41051500</v>
      </c>
      <c r="B89" s="80" t="s">
        <v>78</v>
      </c>
      <c r="C89" s="112"/>
      <c r="D89" s="112"/>
      <c r="E89" s="112"/>
      <c r="F89" s="115">
        <v>423000</v>
      </c>
      <c r="G89" s="111" t="str">
        <f t="shared" si="6"/>
        <v xml:space="preserve"> </v>
      </c>
      <c r="H89" s="111" t="str">
        <f t="shared" si="9"/>
        <v xml:space="preserve"> </v>
      </c>
      <c r="I89" s="111" t="str">
        <f t="shared" si="7"/>
        <v xml:space="preserve"> </v>
      </c>
      <c r="J89" s="106">
        <f t="shared" si="10"/>
        <v>0</v>
      </c>
      <c r="K89" s="64"/>
      <c r="L89" s="64"/>
      <c r="M89" s="64"/>
      <c r="N89" s="64"/>
      <c r="O89" s="64"/>
      <c r="P89" s="64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  <c r="DH89" s="41"/>
      <c r="DI89" s="41"/>
      <c r="DJ89" s="41"/>
      <c r="DK89" s="41"/>
      <c r="DL89" s="41"/>
      <c r="DM89" s="41"/>
      <c r="DN89" s="41"/>
      <c r="DO89" s="41"/>
      <c r="DP89" s="41"/>
      <c r="DQ89" s="41"/>
      <c r="DR89" s="41"/>
      <c r="DS89" s="41"/>
      <c r="DT89" s="41"/>
      <c r="DU89" s="41"/>
      <c r="DV89" s="41"/>
      <c r="DW89" s="41"/>
      <c r="DX89" s="41"/>
      <c r="DY89" s="41"/>
      <c r="DZ89" s="41"/>
      <c r="EA89" s="41"/>
      <c r="EB89" s="41"/>
      <c r="EC89" s="41"/>
      <c r="ED89" s="41"/>
      <c r="EE89" s="41"/>
      <c r="EF89" s="41"/>
      <c r="EG89" s="41"/>
      <c r="EH89" s="41"/>
      <c r="EI89" s="41"/>
      <c r="EJ89" s="41"/>
      <c r="EK89" s="41"/>
      <c r="EL89" s="41"/>
      <c r="EM89" s="41"/>
      <c r="EN89" s="41"/>
      <c r="EO89" s="41"/>
      <c r="EP89" s="41"/>
      <c r="EQ89" s="41"/>
      <c r="ER89" s="41"/>
      <c r="ES89" s="41"/>
      <c r="ET89" s="41"/>
      <c r="EU89" s="41"/>
      <c r="EV89" s="41"/>
      <c r="EW89" s="41"/>
      <c r="EX89" s="41"/>
      <c r="EY89" s="41"/>
      <c r="EZ89" s="41"/>
      <c r="FA89" s="41"/>
      <c r="FB89" s="41"/>
      <c r="FC89" s="41"/>
      <c r="FD89" s="41"/>
      <c r="FE89" s="41"/>
      <c r="FF89" s="41"/>
      <c r="FG89" s="41"/>
      <c r="FH89" s="41"/>
      <c r="FI89" s="41"/>
      <c r="FJ89" s="41"/>
      <c r="FK89" s="41"/>
      <c r="FL89" s="41"/>
      <c r="FM89" s="41"/>
      <c r="FN89" s="41"/>
      <c r="FO89" s="41"/>
      <c r="FP89" s="41"/>
      <c r="FQ89" s="41"/>
      <c r="FR89" s="41"/>
      <c r="FS89" s="41"/>
      <c r="FT89" s="41"/>
      <c r="FU89" s="41"/>
      <c r="FV89" s="41"/>
      <c r="FW89" s="41"/>
      <c r="FX89" s="41"/>
      <c r="FY89" s="41"/>
      <c r="FZ89" s="41"/>
      <c r="GA89" s="41"/>
      <c r="GB89" s="41"/>
      <c r="GC89" s="41"/>
      <c r="GD89" s="41"/>
      <c r="GE89" s="41"/>
      <c r="GF89" s="41"/>
      <c r="GG89" s="41"/>
      <c r="GH89" s="41"/>
      <c r="GI89" s="41"/>
      <c r="GJ89" s="41"/>
      <c r="GK89" s="41"/>
      <c r="GL89" s="41"/>
      <c r="GM89" s="41"/>
      <c r="GN89" s="41"/>
      <c r="GO89" s="41"/>
      <c r="GP89" s="41"/>
      <c r="GQ89" s="41"/>
      <c r="GR89" s="41"/>
      <c r="GS89" s="41"/>
      <c r="GT89" s="41"/>
    </row>
    <row r="90" spans="1:202" s="65" customFormat="1" ht="139.9" customHeight="1" x14ac:dyDescent="0.25">
      <c r="A90" s="37">
        <v>41051700</v>
      </c>
      <c r="B90" s="80" t="s">
        <v>79</v>
      </c>
      <c r="C90" s="112">
        <v>160200</v>
      </c>
      <c r="D90" s="112">
        <v>160200</v>
      </c>
      <c r="E90" s="112"/>
      <c r="F90" s="113"/>
      <c r="G90" s="111">
        <f t="shared" si="6"/>
        <v>0</v>
      </c>
      <c r="H90" s="111" t="str">
        <f t="shared" si="9"/>
        <v xml:space="preserve"> </v>
      </c>
      <c r="I90" s="111" t="str">
        <f t="shared" si="7"/>
        <v xml:space="preserve"> </v>
      </c>
      <c r="J90" s="106">
        <f t="shared" si="10"/>
        <v>-160200</v>
      </c>
      <c r="K90" s="64"/>
      <c r="L90" s="64"/>
      <c r="M90" s="64"/>
      <c r="N90" s="64"/>
      <c r="O90" s="64"/>
      <c r="P90" s="64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  <c r="DH90" s="41"/>
      <c r="DI90" s="41"/>
      <c r="DJ90" s="41"/>
      <c r="DK90" s="41"/>
      <c r="DL90" s="41"/>
      <c r="DM90" s="41"/>
      <c r="DN90" s="41"/>
      <c r="DO90" s="41"/>
      <c r="DP90" s="41"/>
      <c r="DQ90" s="41"/>
      <c r="DR90" s="41"/>
      <c r="DS90" s="41"/>
      <c r="DT90" s="41"/>
      <c r="DU90" s="41"/>
      <c r="DV90" s="41"/>
      <c r="DW90" s="41"/>
      <c r="DX90" s="41"/>
      <c r="DY90" s="41"/>
      <c r="DZ90" s="41"/>
      <c r="EA90" s="41"/>
      <c r="EB90" s="41"/>
      <c r="EC90" s="41"/>
      <c r="ED90" s="41"/>
      <c r="EE90" s="41"/>
      <c r="EF90" s="41"/>
      <c r="EG90" s="41"/>
      <c r="EH90" s="41"/>
      <c r="EI90" s="41"/>
      <c r="EJ90" s="41"/>
      <c r="EK90" s="41"/>
      <c r="EL90" s="41"/>
      <c r="EM90" s="41"/>
      <c r="EN90" s="41"/>
      <c r="EO90" s="41"/>
      <c r="EP90" s="41"/>
      <c r="EQ90" s="41"/>
      <c r="ER90" s="41"/>
      <c r="ES90" s="41"/>
      <c r="ET90" s="41"/>
      <c r="EU90" s="41"/>
      <c r="EV90" s="41"/>
      <c r="EW90" s="41"/>
      <c r="EX90" s="41"/>
      <c r="EY90" s="41"/>
      <c r="EZ90" s="41"/>
      <c r="FA90" s="41"/>
      <c r="FB90" s="41"/>
      <c r="FC90" s="41"/>
      <c r="FD90" s="41"/>
      <c r="FE90" s="41"/>
      <c r="FF90" s="41"/>
      <c r="FG90" s="41"/>
      <c r="FH90" s="41"/>
      <c r="FI90" s="41"/>
      <c r="FJ90" s="41"/>
      <c r="FK90" s="41"/>
      <c r="FL90" s="41"/>
      <c r="FM90" s="41"/>
      <c r="FN90" s="41"/>
      <c r="FO90" s="41"/>
      <c r="FP90" s="41"/>
      <c r="FQ90" s="41"/>
      <c r="FR90" s="41"/>
      <c r="FS90" s="41"/>
      <c r="FT90" s="41"/>
      <c r="FU90" s="41"/>
      <c r="FV90" s="41"/>
      <c r="FW90" s="41"/>
      <c r="FX90" s="41"/>
      <c r="FY90" s="41"/>
      <c r="FZ90" s="41"/>
      <c r="GA90" s="41"/>
      <c r="GB90" s="41"/>
      <c r="GC90" s="41"/>
      <c r="GD90" s="41"/>
      <c r="GE90" s="41"/>
      <c r="GF90" s="41"/>
      <c r="GG90" s="41"/>
      <c r="GH90" s="41"/>
      <c r="GI90" s="41"/>
      <c r="GJ90" s="41"/>
      <c r="GK90" s="41"/>
      <c r="GL90" s="41"/>
      <c r="GM90" s="41"/>
      <c r="GN90" s="41"/>
      <c r="GO90" s="41"/>
      <c r="GP90" s="41"/>
      <c r="GQ90" s="41"/>
      <c r="GR90" s="41"/>
      <c r="GS90" s="41"/>
      <c r="GT90" s="41"/>
    </row>
    <row r="91" spans="1:202" s="65" customFormat="1" ht="3" hidden="1" customHeight="1" x14ac:dyDescent="0.25">
      <c r="A91" s="37">
        <v>41052000</v>
      </c>
      <c r="B91" s="80" t="s">
        <v>80</v>
      </c>
      <c r="C91" s="112"/>
      <c r="D91" s="112"/>
      <c r="E91" s="112"/>
      <c r="F91" s="115"/>
      <c r="G91" s="111" t="str">
        <f t="shared" si="6"/>
        <v xml:space="preserve"> </v>
      </c>
      <c r="H91" s="111" t="str">
        <f t="shared" si="9"/>
        <v xml:space="preserve"> </v>
      </c>
      <c r="I91" s="111" t="str">
        <f t="shared" si="7"/>
        <v xml:space="preserve"> </v>
      </c>
      <c r="J91" s="106">
        <f t="shared" si="10"/>
        <v>0</v>
      </c>
      <c r="K91" s="64"/>
      <c r="L91" s="64"/>
      <c r="M91" s="64"/>
      <c r="N91" s="64"/>
      <c r="O91" s="64"/>
      <c r="P91" s="64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  <c r="AW91" s="41"/>
      <c r="AX91" s="41"/>
      <c r="AY91" s="41"/>
      <c r="AZ91" s="41"/>
      <c r="BA91" s="41"/>
      <c r="BB91" s="41"/>
      <c r="BC91" s="41"/>
      <c r="BD91" s="41"/>
      <c r="BE91" s="41"/>
      <c r="BF91" s="41"/>
      <c r="BG91" s="41"/>
      <c r="BH91" s="41"/>
      <c r="BI91" s="41"/>
      <c r="BJ91" s="41"/>
      <c r="BK91" s="41"/>
      <c r="BL91" s="41"/>
      <c r="BM91" s="41"/>
      <c r="BN91" s="41"/>
      <c r="BO91" s="41"/>
      <c r="BP91" s="41"/>
      <c r="BQ91" s="41"/>
      <c r="BR91" s="41"/>
      <c r="BS91" s="41"/>
      <c r="BT91" s="41"/>
      <c r="BU91" s="41"/>
      <c r="BV91" s="41"/>
      <c r="BW91" s="41"/>
      <c r="BX91" s="41"/>
      <c r="BY91" s="41"/>
      <c r="BZ91" s="41"/>
      <c r="CA91" s="41"/>
      <c r="CB91" s="41"/>
      <c r="CC91" s="41"/>
      <c r="CD91" s="41"/>
      <c r="CE91" s="41"/>
      <c r="CF91" s="41"/>
      <c r="CG91" s="41"/>
      <c r="CH91" s="41"/>
      <c r="CI91" s="41"/>
      <c r="CJ91" s="41"/>
      <c r="CK91" s="41"/>
      <c r="CL91" s="41"/>
      <c r="CM91" s="41"/>
      <c r="CN91" s="41"/>
      <c r="CO91" s="41"/>
      <c r="CP91" s="41"/>
      <c r="CQ91" s="41"/>
      <c r="CR91" s="41"/>
      <c r="CS91" s="41"/>
      <c r="CT91" s="41"/>
      <c r="CU91" s="41"/>
      <c r="CV91" s="41"/>
      <c r="CW91" s="41"/>
      <c r="CX91" s="41"/>
      <c r="CY91" s="41"/>
      <c r="CZ91" s="41"/>
      <c r="DA91" s="41"/>
      <c r="DB91" s="41"/>
      <c r="DC91" s="41"/>
      <c r="DD91" s="41"/>
      <c r="DE91" s="41"/>
      <c r="DF91" s="41"/>
      <c r="DG91" s="41"/>
      <c r="DH91" s="41"/>
      <c r="DI91" s="41"/>
      <c r="DJ91" s="41"/>
      <c r="DK91" s="41"/>
      <c r="DL91" s="41"/>
      <c r="DM91" s="41"/>
      <c r="DN91" s="41"/>
      <c r="DO91" s="41"/>
      <c r="DP91" s="41"/>
      <c r="DQ91" s="41"/>
      <c r="DR91" s="41"/>
      <c r="DS91" s="41"/>
      <c r="DT91" s="41"/>
      <c r="DU91" s="41"/>
      <c r="DV91" s="41"/>
      <c r="DW91" s="41"/>
      <c r="DX91" s="41"/>
      <c r="DY91" s="41"/>
      <c r="DZ91" s="41"/>
      <c r="EA91" s="41"/>
      <c r="EB91" s="41"/>
      <c r="EC91" s="41"/>
      <c r="ED91" s="41"/>
      <c r="EE91" s="41"/>
      <c r="EF91" s="41"/>
      <c r="EG91" s="41"/>
      <c r="EH91" s="41"/>
      <c r="EI91" s="41"/>
      <c r="EJ91" s="41"/>
      <c r="EK91" s="41"/>
      <c r="EL91" s="41"/>
      <c r="EM91" s="41"/>
      <c r="EN91" s="41"/>
      <c r="EO91" s="41"/>
      <c r="EP91" s="41"/>
      <c r="EQ91" s="41"/>
      <c r="ER91" s="41"/>
      <c r="ES91" s="41"/>
      <c r="ET91" s="41"/>
      <c r="EU91" s="41"/>
      <c r="EV91" s="41"/>
      <c r="EW91" s="41"/>
      <c r="EX91" s="41"/>
      <c r="EY91" s="41"/>
      <c r="EZ91" s="41"/>
      <c r="FA91" s="41"/>
      <c r="FB91" s="41"/>
      <c r="FC91" s="41"/>
      <c r="FD91" s="41"/>
      <c r="FE91" s="41"/>
      <c r="FF91" s="41"/>
      <c r="FG91" s="41"/>
      <c r="FH91" s="41"/>
      <c r="FI91" s="41"/>
      <c r="FJ91" s="41"/>
      <c r="FK91" s="41"/>
      <c r="FL91" s="41"/>
      <c r="FM91" s="41"/>
      <c r="FN91" s="41"/>
      <c r="FO91" s="41"/>
      <c r="FP91" s="41"/>
      <c r="FQ91" s="41"/>
      <c r="FR91" s="41"/>
      <c r="FS91" s="41"/>
      <c r="FT91" s="41"/>
      <c r="FU91" s="41"/>
      <c r="FV91" s="41"/>
      <c r="FW91" s="41"/>
      <c r="FX91" s="41"/>
      <c r="FY91" s="41"/>
      <c r="FZ91" s="41"/>
      <c r="GA91" s="41"/>
      <c r="GB91" s="41"/>
      <c r="GC91" s="41"/>
      <c r="GD91" s="41"/>
      <c r="GE91" s="41"/>
      <c r="GF91" s="41"/>
      <c r="GG91" s="41"/>
      <c r="GH91" s="41"/>
      <c r="GI91" s="41"/>
      <c r="GJ91" s="41"/>
      <c r="GK91" s="41"/>
      <c r="GL91" s="41"/>
      <c r="GM91" s="41"/>
      <c r="GN91" s="41"/>
      <c r="GO91" s="41"/>
      <c r="GP91" s="41"/>
      <c r="GQ91" s="41"/>
      <c r="GR91" s="41"/>
      <c r="GS91" s="41"/>
      <c r="GT91" s="41"/>
    </row>
    <row r="92" spans="1:202" s="65" customFormat="1" ht="18" hidden="1" customHeight="1" x14ac:dyDescent="0.25">
      <c r="A92" s="37">
        <v>41052300</v>
      </c>
      <c r="B92" s="80" t="s">
        <v>81</v>
      </c>
      <c r="C92" s="112"/>
      <c r="D92" s="112"/>
      <c r="E92" s="112"/>
      <c r="F92" s="113"/>
      <c r="G92" s="111" t="str">
        <f t="shared" si="6"/>
        <v xml:space="preserve"> </v>
      </c>
      <c r="H92" s="111" t="str">
        <f t="shared" si="9"/>
        <v xml:space="preserve"> </v>
      </c>
      <c r="I92" s="111" t="str">
        <f t="shared" si="7"/>
        <v xml:space="preserve"> </v>
      </c>
      <c r="J92" s="106">
        <f t="shared" si="10"/>
        <v>0</v>
      </c>
      <c r="K92" s="64"/>
      <c r="L92" s="64"/>
      <c r="M92" s="64"/>
      <c r="N92" s="64"/>
      <c r="O92" s="64"/>
      <c r="P92" s="64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  <c r="DH92" s="41"/>
      <c r="DI92" s="41"/>
      <c r="DJ92" s="41"/>
      <c r="DK92" s="41"/>
      <c r="DL92" s="41"/>
      <c r="DM92" s="41"/>
      <c r="DN92" s="41"/>
      <c r="DO92" s="41"/>
      <c r="DP92" s="41"/>
      <c r="DQ92" s="41"/>
      <c r="DR92" s="41"/>
      <c r="DS92" s="41"/>
      <c r="DT92" s="41"/>
      <c r="DU92" s="41"/>
      <c r="DV92" s="41"/>
      <c r="DW92" s="41"/>
      <c r="DX92" s="41"/>
      <c r="DY92" s="41"/>
      <c r="DZ92" s="41"/>
      <c r="EA92" s="41"/>
      <c r="EB92" s="41"/>
      <c r="EC92" s="41"/>
      <c r="ED92" s="41"/>
      <c r="EE92" s="41"/>
      <c r="EF92" s="41"/>
      <c r="EG92" s="41"/>
      <c r="EH92" s="41"/>
      <c r="EI92" s="41"/>
      <c r="EJ92" s="41"/>
      <c r="EK92" s="41"/>
      <c r="EL92" s="41"/>
      <c r="EM92" s="41"/>
      <c r="EN92" s="41"/>
      <c r="EO92" s="41"/>
      <c r="EP92" s="41"/>
      <c r="EQ92" s="41"/>
      <c r="ER92" s="41"/>
      <c r="ES92" s="41"/>
      <c r="ET92" s="41"/>
      <c r="EU92" s="41"/>
      <c r="EV92" s="41"/>
      <c r="EW92" s="41"/>
      <c r="EX92" s="41"/>
      <c r="EY92" s="41"/>
      <c r="EZ92" s="41"/>
      <c r="FA92" s="41"/>
      <c r="FB92" s="41"/>
      <c r="FC92" s="41"/>
      <c r="FD92" s="41"/>
      <c r="FE92" s="41"/>
      <c r="FF92" s="41"/>
      <c r="FG92" s="41"/>
      <c r="FH92" s="41"/>
      <c r="FI92" s="41"/>
      <c r="FJ92" s="41"/>
      <c r="FK92" s="41"/>
      <c r="FL92" s="41"/>
      <c r="FM92" s="41"/>
      <c r="FN92" s="41"/>
      <c r="FO92" s="41"/>
      <c r="FP92" s="41"/>
      <c r="FQ92" s="41"/>
      <c r="FR92" s="41"/>
      <c r="FS92" s="41"/>
      <c r="FT92" s="41"/>
      <c r="FU92" s="41"/>
      <c r="FV92" s="41"/>
      <c r="FW92" s="41"/>
      <c r="FX92" s="41"/>
      <c r="FY92" s="41"/>
      <c r="FZ92" s="41"/>
      <c r="GA92" s="41"/>
      <c r="GB92" s="41"/>
      <c r="GC92" s="41"/>
      <c r="GD92" s="41"/>
      <c r="GE92" s="41"/>
      <c r="GF92" s="41"/>
      <c r="GG92" s="41"/>
      <c r="GH92" s="41"/>
      <c r="GI92" s="41"/>
      <c r="GJ92" s="41"/>
      <c r="GK92" s="41"/>
      <c r="GL92" s="41"/>
      <c r="GM92" s="41"/>
      <c r="GN92" s="41"/>
      <c r="GO92" s="41"/>
      <c r="GP92" s="41"/>
      <c r="GQ92" s="41"/>
      <c r="GR92" s="41"/>
      <c r="GS92" s="41"/>
      <c r="GT92" s="41"/>
    </row>
    <row r="93" spans="1:202" s="65" customFormat="1" ht="18" hidden="1" customHeight="1" x14ac:dyDescent="0.25">
      <c r="A93" s="37">
        <v>41053000</v>
      </c>
      <c r="B93" s="80" t="s">
        <v>82</v>
      </c>
      <c r="C93" s="112"/>
      <c r="D93" s="112"/>
      <c r="E93" s="112"/>
      <c r="F93" s="113"/>
      <c r="G93" s="111" t="str">
        <f t="shared" si="6"/>
        <v xml:space="preserve"> </v>
      </c>
      <c r="H93" s="111" t="str">
        <f t="shared" si="9"/>
        <v xml:space="preserve"> </v>
      </c>
      <c r="I93" s="111" t="str">
        <f t="shared" si="7"/>
        <v xml:space="preserve"> </v>
      </c>
      <c r="J93" s="106">
        <f t="shared" si="10"/>
        <v>0</v>
      </c>
      <c r="K93" s="64"/>
      <c r="L93" s="64"/>
      <c r="M93" s="64"/>
      <c r="N93" s="64"/>
      <c r="O93" s="64"/>
      <c r="P93" s="64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  <c r="DH93" s="41"/>
      <c r="DI93" s="41"/>
      <c r="DJ93" s="41"/>
      <c r="DK93" s="41"/>
      <c r="DL93" s="41"/>
      <c r="DM93" s="41"/>
      <c r="DN93" s="41"/>
      <c r="DO93" s="41"/>
      <c r="DP93" s="41"/>
      <c r="DQ93" s="41"/>
      <c r="DR93" s="41"/>
      <c r="DS93" s="41"/>
      <c r="DT93" s="41"/>
      <c r="DU93" s="41"/>
      <c r="DV93" s="41"/>
      <c r="DW93" s="41"/>
      <c r="DX93" s="41"/>
      <c r="DY93" s="41"/>
      <c r="DZ93" s="41"/>
      <c r="EA93" s="41"/>
      <c r="EB93" s="41"/>
      <c r="EC93" s="41"/>
      <c r="ED93" s="41"/>
      <c r="EE93" s="41"/>
      <c r="EF93" s="41"/>
      <c r="EG93" s="41"/>
      <c r="EH93" s="41"/>
      <c r="EI93" s="41"/>
      <c r="EJ93" s="41"/>
      <c r="EK93" s="41"/>
      <c r="EL93" s="41"/>
      <c r="EM93" s="41"/>
      <c r="EN93" s="41"/>
      <c r="EO93" s="41"/>
      <c r="EP93" s="41"/>
      <c r="EQ93" s="41"/>
      <c r="ER93" s="41"/>
      <c r="ES93" s="41"/>
      <c r="ET93" s="41"/>
      <c r="EU93" s="41"/>
      <c r="EV93" s="41"/>
      <c r="EW93" s="41"/>
      <c r="EX93" s="41"/>
      <c r="EY93" s="41"/>
      <c r="EZ93" s="41"/>
      <c r="FA93" s="41"/>
      <c r="FB93" s="41"/>
      <c r="FC93" s="41"/>
      <c r="FD93" s="41"/>
      <c r="FE93" s="41"/>
      <c r="FF93" s="41"/>
      <c r="FG93" s="41"/>
      <c r="FH93" s="41"/>
      <c r="FI93" s="41"/>
      <c r="FJ93" s="41"/>
      <c r="FK93" s="41"/>
      <c r="FL93" s="41"/>
      <c r="FM93" s="41"/>
      <c r="FN93" s="41"/>
      <c r="FO93" s="41"/>
      <c r="FP93" s="41"/>
      <c r="FQ93" s="41"/>
      <c r="FR93" s="41"/>
      <c r="FS93" s="41"/>
      <c r="FT93" s="41"/>
      <c r="FU93" s="41"/>
      <c r="FV93" s="41"/>
      <c r="FW93" s="41"/>
      <c r="FX93" s="41"/>
      <c r="FY93" s="41"/>
      <c r="FZ93" s="41"/>
      <c r="GA93" s="41"/>
      <c r="GB93" s="41"/>
      <c r="GC93" s="41"/>
      <c r="GD93" s="41"/>
      <c r="GE93" s="41"/>
      <c r="GF93" s="41"/>
      <c r="GG93" s="41"/>
      <c r="GH93" s="41"/>
      <c r="GI93" s="41"/>
      <c r="GJ93" s="41"/>
      <c r="GK93" s="41"/>
      <c r="GL93" s="41"/>
      <c r="GM93" s="41"/>
      <c r="GN93" s="41"/>
      <c r="GO93" s="41"/>
      <c r="GP93" s="41"/>
      <c r="GQ93" s="41"/>
      <c r="GR93" s="41"/>
      <c r="GS93" s="41"/>
      <c r="GT93" s="41"/>
    </row>
    <row r="94" spans="1:202" s="65" customFormat="1" ht="85.15" customHeight="1" x14ac:dyDescent="0.25">
      <c r="A94" s="37">
        <v>41053000</v>
      </c>
      <c r="B94" s="80" t="s">
        <v>82</v>
      </c>
      <c r="C94" s="112"/>
      <c r="D94" s="112"/>
      <c r="E94" s="112"/>
      <c r="F94" s="112">
        <v>10025482.060000001</v>
      </c>
      <c r="G94" s="111" t="str">
        <f t="shared" si="6"/>
        <v xml:space="preserve"> </v>
      </c>
      <c r="H94" s="111" t="str">
        <f t="shared" si="9"/>
        <v xml:space="preserve"> </v>
      </c>
      <c r="I94" s="111" t="str">
        <f t="shared" si="7"/>
        <v xml:space="preserve"> </v>
      </c>
      <c r="J94" s="106"/>
      <c r="K94" s="64"/>
      <c r="L94" s="64"/>
      <c r="M94" s="64"/>
      <c r="N94" s="64"/>
      <c r="O94" s="64"/>
      <c r="P94" s="64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  <c r="DH94" s="41"/>
      <c r="DI94" s="41"/>
      <c r="DJ94" s="41"/>
      <c r="DK94" s="41"/>
      <c r="DL94" s="41"/>
      <c r="DM94" s="41"/>
      <c r="DN94" s="41"/>
      <c r="DO94" s="41"/>
      <c r="DP94" s="41"/>
      <c r="DQ94" s="41"/>
      <c r="DR94" s="41"/>
      <c r="DS94" s="41"/>
      <c r="DT94" s="41"/>
      <c r="DU94" s="41"/>
      <c r="DV94" s="41"/>
      <c r="DW94" s="41"/>
      <c r="DX94" s="41"/>
      <c r="DY94" s="41"/>
      <c r="DZ94" s="41"/>
      <c r="EA94" s="41"/>
      <c r="EB94" s="41"/>
      <c r="EC94" s="41"/>
      <c r="ED94" s="41"/>
      <c r="EE94" s="41"/>
      <c r="EF94" s="41"/>
      <c r="EG94" s="41"/>
      <c r="EH94" s="41"/>
      <c r="EI94" s="41"/>
      <c r="EJ94" s="41"/>
      <c r="EK94" s="41"/>
      <c r="EL94" s="41"/>
      <c r="EM94" s="41"/>
      <c r="EN94" s="41"/>
      <c r="EO94" s="41"/>
      <c r="EP94" s="41"/>
      <c r="EQ94" s="41"/>
      <c r="ER94" s="41"/>
      <c r="ES94" s="41"/>
      <c r="ET94" s="41"/>
      <c r="EU94" s="41"/>
      <c r="EV94" s="41"/>
      <c r="EW94" s="41"/>
      <c r="EX94" s="41"/>
      <c r="EY94" s="41"/>
      <c r="EZ94" s="41"/>
      <c r="FA94" s="41"/>
      <c r="FB94" s="41"/>
      <c r="FC94" s="41"/>
      <c r="FD94" s="41"/>
      <c r="FE94" s="41"/>
      <c r="FF94" s="41"/>
      <c r="FG94" s="41"/>
      <c r="FH94" s="41"/>
      <c r="FI94" s="41"/>
      <c r="FJ94" s="41"/>
      <c r="FK94" s="41"/>
      <c r="FL94" s="41"/>
      <c r="FM94" s="41"/>
      <c r="FN94" s="41"/>
      <c r="FO94" s="41"/>
      <c r="FP94" s="41"/>
      <c r="FQ94" s="41"/>
      <c r="FR94" s="41"/>
      <c r="FS94" s="41"/>
      <c r="FT94" s="41"/>
      <c r="FU94" s="41"/>
      <c r="FV94" s="41"/>
      <c r="FW94" s="41"/>
      <c r="FX94" s="41"/>
      <c r="FY94" s="41"/>
      <c r="FZ94" s="41"/>
      <c r="GA94" s="41"/>
      <c r="GB94" s="41"/>
      <c r="GC94" s="41"/>
      <c r="GD94" s="41"/>
      <c r="GE94" s="41"/>
      <c r="GF94" s="41"/>
      <c r="GG94" s="41"/>
      <c r="GH94" s="41"/>
      <c r="GI94" s="41"/>
      <c r="GJ94" s="41"/>
      <c r="GK94" s="41"/>
      <c r="GL94" s="41"/>
      <c r="GM94" s="41"/>
      <c r="GN94" s="41"/>
      <c r="GO94" s="41"/>
      <c r="GP94" s="41"/>
      <c r="GQ94" s="41"/>
      <c r="GR94" s="41"/>
      <c r="GS94" s="41"/>
      <c r="GT94" s="41"/>
    </row>
    <row r="95" spans="1:202" s="65" customFormat="1" ht="139.15" customHeight="1" x14ac:dyDescent="0.25">
      <c r="A95" s="37">
        <v>41053500</v>
      </c>
      <c r="B95" s="80" t="s">
        <v>83</v>
      </c>
      <c r="C95" s="112">
        <v>5000000</v>
      </c>
      <c r="D95" s="112">
        <v>5000000</v>
      </c>
      <c r="E95" s="112">
        <v>5000000</v>
      </c>
      <c r="F95" s="112">
        <v>3000000</v>
      </c>
      <c r="G95" s="111">
        <f t="shared" si="6"/>
        <v>1</v>
      </c>
      <c r="H95" s="111" t="s">
        <v>14</v>
      </c>
      <c r="I95" s="111">
        <f t="shared" si="7"/>
        <v>1</v>
      </c>
      <c r="J95" s="106">
        <f>E95-D95</f>
        <v>0</v>
      </c>
      <c r="K95" s="64"/>
      <c r="L95" s="64"/>
      <c r="M95" s="64"/>
      <c r="N95" s="64"/>
      <c r="O95" s="64"/>
      <c r="P95" s="64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  <c r="DH95" s="41"/>
      <c r="DI95" s="41"/>
      <c r="DJ95" s="41"/>
      <c r="DK95" s="41"/>
      <c r="DL95" s="41"/>
      <c r="DM95" s="41"/>
      <c r="DN95" s="41"/>
      <c r="DO95" s="41"/>
      <c r="DP95" s="41"/>
      <c r="DQ95" s="41"/>
      <c r="DR95" s="41"/>
      <c r="DS95" s="41"/>
      <c r="DT95" s="41"/>
      <c r="DU95" s="41"/>
      <c r="DV95" s="41"/>
      <c r="DW95" s="41"/>
      <c r="DX95" s="41"/>
      <c r="DY95" s="41"/>
      <c r="DZ95" s="41"/>
      <c r="EA95" s="41"/>
      <c r="EB95" s="41"/>
      <c r="EC95" s="41"/>
      <c r="ED95" s="41"/>
      <c r="EE95" s="41"/>
      <c r="EF95" s="41"/>
      <c r="EG95" s="41"/>
      <c r="EH95" s="41"/>
      <c r="EI95" s="41"/>
      <c r="EJ95" s="41"/>
      <c r="EK95" s="41"/>
      <c r="EL95" s="41"/>
      <c r="EM95" s="41"/>
      <c r="EN95" s="41"/>
      <c r="EO95" s="41"/>
      <c r="EP95" s="41"/>
      <c r="EQ95" s="41"/>
      <c r="ER95" s="41"/>
      <c r="ES95" s="41"/>
      <c r="ET95" s="41"/>
      <c r="EU95" s="41"/>
      <c r="EV95" s="41"/>
      <c r="EW95" s="41"/>
      <c r="EX95" s="41"/>
      <c r="EY95" s="41"/>
      <c r="EZ95" s="41"/>
      <c r="FA95" s="41"/>
      <c r="FB95" s="41"/>
      <c r="FC95" s="41"/>
      <c r="FD95" s="41"/>
      <c r="FE95" s="41"/>
      <c r="FF95" s="41"/>
      <c r="FG95" s="41"/>
      <c r="FH95" s="41"/>
      <c r="FI95" s="41"/>
      <c r="FJ95" s="41"/>
      <c r="FK95" s="41"/>
      <c r="FL95" s="41"/>
      <c r="FM95" s="41"/>
      <c r="FN95" s="41"/>
      <c r="FO95" s="41"/>
      <c r="FP95" s="41"/>
      <c r="FQ95" s="41"/>
      <c r="FR95" s="41"/>
      <c r="FS95" s="41"/>
      <c r="FT95" s="41"/>
      <c r="FU95" s="41"/>
      <c r="FV95" s="41"/>
      <c r="FW95" s="41"/>
      <c r="FX95" s="41"/>
      <c r="FY95" s="41"/>
      <c r="FZ95" s="41"/>
      <c r="GA95" s="41"/>
      <c r="GB95" s="41"/>
      <c r="GC95" s="41"/>
      <c r="GD95" s="41"/>
      <c r="GE95" s="41"/>
      <c r="GF95" s="41"/>
      <c r="GG95" s="41"/>
      <c r="GH95" s="41"/>
      <c r="GI95" s="41"/>
      <c r="GJ95" s="41"/>
      <c r="GK95" s="41"/>
      <c r="GL95" s="41"/>
      <c r="GM95" s="41"/>
      <c r="GN95" s="41"/>
      <c r="GO95" s="41"/>
      <c r="GP95" s="41"/>
      <c r="GQ95" s="41"/>
      <c r="GR95" s="41"/>
      <c r="GS95" s="41"/>
      <c r="GT95" s="41"/>
    </row>
    <row r="96" spans="1:202" s="65" customFormat="1" ht="1.5" hidden="1" customHeight="1" x14ac:dyDescent="0.25">
      <c r="A96" s="37">
        <v>41053800</v>
      </c>
      <c r="B96" s="80" t="s">
        <v>84</v>
      </c>
      <c r="C96" s="112"/>
      <c r="D96" s="112"/>
      <c r="E96" s="112"/>
      <c r="F96" s="113">
        <v>667700</v>
      </c>
      <c r="G96" s="111" t="str">
        <f t="shared" si="6"/>
        <v xml:space="preserve"> </v>
      </c>
      <c r="H96" s="111" t="str">
        <f t="shared" si="9"/>
        <v xml:space="preserve"> </v>
      </c>
      <c r="I96" s="111" t="str">
        <f t="shared" si="7"/>
        <v xml:space="preserve"> </v>
      </c>
      <c r="J96" s="106">
        <f>E96-D96</f>
        <v>0</v>
      </c>
      <c r="K96" s="64"/>
      <c r="L96" s="64"/>
      <c r="M96" s="64"/>
      <c r="N96" s="64"/>
      <c r="O96" s="64"/>
      <c r="P96" s="64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41"/>
      <c r="CV96" s="41"/>
      <c r="CW96" s="41"/>
      <c r="CX96" s="41"/>
      <c r="CY96" s="41"/>
      <c r="CZ96" s="41"/>
      <c r="DA96" s="41"/>
      <c r="DB96" s="41"/>
      <c r="DC96" s="41"/>
      <c r="DD96" s="41"/>
      <c r="DE96" s="41"/>
      <c r="DF96" s="41"/>
      <c r="DG96" s="41"/>
      <c r="DH96" s="41"/>
      <c r="DI96" s="41"/>
      <c r="DJ96" s="41"/>
      <c r="DK96" s="41"/>
      <c r="DL96" s="41"/>
      <c r="DM96" s="41"/>
      <c r="DN96" s="41"/>
      <c r="DO96" s="41"/>
      <c r="DP96" s="41"/>
      <c r="DQ96" s="41"/>
      <c r="DR96" s="41"/>
      <c r="DS96" s="41"/>
      <c r="DT96" s="41"/>
      <c r="DU96" s="41"/>
      <c r="DV96" s="41"/>
      <c r="DW96" s="41"/>
      <c r="DX96" s="41"/>
      <c r="DY96" s="41"/>
      <c r="DZ96" s="41"/>
      <c r="EA96" s="41"/>
      <c r="EB96" s="41"/>
      <c r="EC96" s="41"/>
      <c r="ED96" s="41"/>
      <c r="EE96" s="41"/>
      <c r="EF96" s="41"/>
      <c r="EG96" s="41"/>
      <c r="EH96" s="41"/>
      <c r="EI96" s="41"/>
      <c r="EJ96" s="41"/>
      <c r="EK96" s="41"/>
      <c r="EL96" s="41"/>
      <c r="EM96" s="41"/>
      <c r="EN96" s="41"/>
      <c r="EO96" s="41"/>
      <c r="EP96" s="41"/>
      <c r="EQ96" s="41"/>
      <c r="ER96" s="41"/>
      <c r="ES96" s="41"/>
      <c r="ET96" s="41"/>
      <c r="EU96" s="41"/>
      <c r="EV96" s="41"/>
      <c r="EW96" s="41"/>
      <c r="EX96" s="41"/>
      <c r="EY96" s="41"/>
      <c r="EZ96" s="41"/>
      <c r="FA96" s="41"/>
      <c r="FB96" s="41"/>
      <c r="FC96" s="41"/>
      <c r="FD96" s="41"/>
      <c r="FE96" s="41"/>
      <c r="FF96" s="41"/>
      <c r="FG96" s="41"/>
      <c r="FH96" s="41"/>
      <c r="FI96" s="41"/>
      <c r="FJ96" s="41"/>
      <c r="FK96" s="41"/>
      <c r="FL96" s="41"/>
      <c r="FM96" s="41"/>
      <c r="FN96" s="41"/>
      <c r="FO96" s="41"/>
      <c r="FP96" s="41"/>
      <c r="FQ96" s="41"/>
      <c r="FR96" s="41"/>
      <c r="FS96" s="41"/>
      <c r="FT96" s="41"/>
      <c r="FU96" s="41"/>
      <c r="FV96" s="41"/>
      <c r="FW96" s="41"/>
      <c r="FX96" s="41"/>
      <c r="FY96" s="41"/>
      <c r="FZ96" s="41"/>
      <c r="GA96" s="41"/>
      <c r="GB96" s="41"/>
      <c r="GC96" s="41"/>
      <c r="GD96" s="41"/>
      <c r="GE96" s="41"/>
      <c r="GF96" s="41"/>
      <c r="GG96" s="41"/>
      <c r="GH96" s="41"/>
      <c r="GI96" s="41"/>
      <c r="GJ96" s="41"/>
      <c r="GK96" s="41"/>
      <c r="GL96" s="41"/>
      <c r="GM96" s="41"/>
      <c r="GN96" s="41"/>
      <c r="GO96" s="41"/>
      <c r="GP96" s="41"/>
      <c r="GQ96" s="41"/>
      <c r="GR96" s="41"/>
      <c r="GS96" s="41"/>
      <c r="GT96" s="41"/>
    </row>
    <row r="97" spans="1:204" s="75" customFormat="1" ht="27" hidden="1" customHeight="1" x14ac:dyDescent="0.2">
      <c r="A97" s="37">
        <v>41053900</v>
      </c>
      <c r="B97" s="82" t="s">
        <v>85</v>
      </c>
      <c r="C97" s="112"/>
      <c r="D97" s="112"/>
      <c r="E97" s="112"/>
      <c r="F97" s="113"/>
      <c r="G97" s="111" t="str">
        <f t="shared" si="6"/>
        <v xml:space="preserve"> </v>
      </c>
      <c r="H97" s="111" t="str">
        <f t="shared" si="9"/>
        <v xml:space="preserve"> </v>
      </c>
      <c r="I97" s="111" t="str">
        <f t="shared" si="7"/>
        <v xml:space="preserve"> </v>
      </c>
      <c r="J97" s="106">
        <f>E97-D97</f>
        <v>0</v>
      </c>
      <c r="K97" s="45"/>
      <c r="L97" s="45"/>
      <c r="M97" s="45"/>
      <c r="N97" s="45"/>
      <c r="O97" s="45"/>
      <c r="P97" s="45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73"/>
      <c r="AS97" s="73"/>
      <c r="AT97" s="73"/>
      <c r="AU97" s="73"/>
      <c r="AV97" s="73"/>
      <c r="AW97" s="73"/>
      <c r="AX97" s="73"/>
      <c r="AY97" s="73"/>
      <c r="AZ97" s="73"/>
      <c r="BA97" s="73"/>
      <c r="BB97" s="73"/>
      <c r="BC97" s="73"/>
      <c r="BD97" s="73"/>
      <c r="BE97" s="73"/>
      <c r="BF97" s="73"/>
      <c r="BG97" s="73"/>
      <c r="BH97" s="73"/>
      <c r="BI97" s="73"/>
      <c r="BJ97" s="73"/>
      <c r="BK97" s="73"/>
      <c r="BL97" s="73"/>
      <c r="BM97" s="73"/>
      <c r="BN97" s="73"/>
      <c r="BO97" s="73"/>
      <c r="BP97" s="73"/>
      <c r="BQ97" s="73"/>
      <c r="BR97" s="73"/>
      <c r="BS97" s="73"/>
      <c r="BT97" s="73"/>
      <c r="BU97" s="73"/>
      <c r="BV97" s="73"/>
      <c r="BW97" s="73"/>
      <c r="BX97" s="73"/>
      <c r="BY97" s="73"/>
      <c r="BZ97" s="73"/>
      <c r="CA97" s="73"/>
      <c r="CB97" s="73"/>
      <c r="CC97" s="73"/>
      <c r="CD97" s="73"/>
      <c r="CE97" s="73"/>
      <c r="CF97" s="73"/>
      <c r="CG97" s="73"/>
      <c r="CH97" s="73"/>
      <c r="CI97" s="73"/>
      <c r="CJ97" s="73"/>
      <c r="CK97" s="7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  <c r="CW97" s="73"/>
      <c r="CX97" s="73"/>
      <c r="CY97" s="73"/>
      <c r="CZ97" s="73"/>
      <c r="DA97" s="73"/>
      <c r="DB97" s="73"/>
      <c r="DC97" s="73"/>
      <c r="DD97" s="73"/>
      <c r="DE97" s="73"/>
      <c r="DF97" s="73"/>
      <c r="DG97" s="73"/>
      <c r="DH97" s="73"/>
      <c r="DI97" s="73"/>
      <c r="DJ97" s="73"/>
      <c r="DK97" s="73"/>
      <c r="DL97" s="73"/>
      <c r="DM97" s="73"/>
      <c r="DN97" s="73"/>
      <c r="DO97" s="73"/>
      <c r="DP97" s="73"/>
      <c r="DQ97" s="73"/>
      <c r="DR97" s="73"/>
      <c r="DS97" s="73"/>
      <c r="DT97" s="73"/>
      <c r="DU97" s="73"/>
      <c r="DV97" s="73"/>
      <c r="DW97" s="73"/>
      <c r="DX97" s="73"/>
      <c r="DY97" s="73"/>
      <c r="DZ97" s="73"/>
      <c r="EA97" s="73"/>
      <c r="EB97" s="73"/>
      <c r="EC97" s="73"/>
      <c r="ED97" s="73"/>
      <c r="EE97" s="73"/>
      <c r="EF97" s="73"/>
      <c r="EG97" s="73"/>
      <c r="EH97" s="73"/>
      <c r="EI97" s="73"/>
      <c r="EJ97" s="73"/>
      <c r="EK97" s="73"/>
      <c r="EL97" s="73"/>
      <c r="EM97" s="73"/>
      <c r="EN97" s="73"/>
      <c r="EO97" s="73"/>
      <c r="EP97" s="73"/>
      <c r="EQ97" s="73"/>
      <c r="ER97" s="73"/>
      <c r="ES97" s="73"/>
      <c r="ET97" s="73"/>
      <c r="EU97" s="73"/>
      <c r="EV97" s="73"/>
      <c r="EW97" s="73"/>
      <c r="EX97" s="73"/>
      <c r="EY97" s="73"/>
      <c r="EZ97" s="73"/>
      <c r="FA97" s="73"/>
      <c r="FB97" s="73"/>
      <c r="FC97" s="73"/>
      <c r="FD97" s="73"/>
      <c r="FE97" s="73"/>
      <c r="FF97" s="73"/>
      <c r="FG97" s="73"/>
      <c r="FH97" s="73"/>
      <c r="FI97" s="73"/>
      <c r="FJ97" s="73"/>
      <c r="FK97" s="73"/>
      <c r="FL97" s="73"/>
      <c r="FM97" s="73"/>
      <c r="FN97" s="73"/>
      <c r="FO97" s="73"/>
      <c r="FP97" s="73"/>
      <c r="FQ97" s="73"/>
      <c r="FR97" s="73"/>
      <c r="FS97" s="73"/>
      <c r="FT97" s="73"/>
      <c r="FU97" s="73"/>
      <c r="FV97" s="73"/>
      <c r="FW97" s="73"/>
      <c r="FX97" s="73"/>
      <c r="FY97" s="73"/>
      <c r="FZ97" s="73"/>
      <c r="GA97" s="73"/>
      <c r="GB97" s="73"/>
      <c r="GC97" s="73"/>
      <c r="GD97" s="73"/>
      <c r="GE97" s="73"/>
      <c r="GF97" s="73"/>
      <c r="GG97" s="73"/>
      <c r="GH97" s="73"/>
      <c r="GI97" s="73"/>
      <c r="GJ97" s="73"/>
      <c r="GK97" s="73"/>
      <c r="GL97" s="73"/>
      <c r="GM97" s="73"/>
      <c r="GN97" s="73"/>
      <c r="GO97" s="73"/>
      <c r="GP97" s="73"/>
      <c r="GQ97" s="73"/>
      <c r="GR97" s="73"/>
      <c r="GS97" s="73"/>
      <c r="GT97" s="73"/>
      <c r="GU97" s="74"/>
      <c r="GV97" s="74"/>
    </row>
    <row r="98" spans="1:204" s="75" customFormat="1" ht="3" hidden="1" customHeight="1" x14ac:dyDescent="0.2">
      <c r="A98" s="37">
        <v>41055100</v>
      </c>
      <c r="B98" s="82" t="s">
        <v>72</v>
      </c>
      <c r="C98" s="112"/>
      <c r="D98" s="112"/>
      <c r="E98" s="112"/>
      <c r="F98" s="113"/>
      <c r="G98" s="111" t="str">
        <f t="shared" si="6"/>
        <v xml:space="preserve"> </v>
      </c>
      <c r="H98" s="111" t="str">
        <f t="shared" si="9"/>
        <v xml:space="preserve"> </v>
      </c>
      <c r="I98" s="111" t="str">
        <f t="shared" si="7"/>
        <v xml:space="preserve"> </v>
      </c>
      <c r="J98" s="106">
        <f>E98-D98</f>
        <v>0</v>
      </c>
      <c r="K98" s="45"/>
      <c r="L98" s="45"/>
      <c r="M98" s="45"/>
      <c r="N98" s="45"/>
      <c r="O98" s="45"/>
      <c r="P98" s="45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  <c r="AJ98" s="73"/>
      <c r="AK98" s="73"/>
      <c r="AL98" s="73"/>
      <c r="AM98" s="73"/>
      <c r="AN98" s="73"/>
      <c r="AO98" s="73"/>
      <c r="AP98" s="73"/>
      <c r="AQ98" s="73"/>
      <c r="AR98" s="73"/>
      <c r="AS98" s="73"/>
      <c r="AT98" s="73"/>
      <c r="AU98" s="73"/>
      <c r="AV98" s="73"/>
      <c r="AW98" s="73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B98" s="73"/>
      <c r="EC98" s="73"/>
      <c r="ED98" s="73"/>
      <c r="EE98" s="73"/>
      <c r="EF98" s="73"/>
      <c r="EG98" s="73"/>
      <c r="EH98" s="73"/>
      <c r="EI98" s="73"/>
      <c r="EJ98" s="73"/>
      <c r="EK98" s="73"/>
      <c r="EL98" s="73"/>
      <c r="EM98" s="73"/>
      <c r="EN98" s="73"/>
      <c r="EO98" s="73"/>
      <c r="EP98" s="73"/>
      <c r="EQ98" s="73"/>
      <c r="ER98" s="73"/>
      <c r="ES98" s="73"/>
      <c r="ET98" s="73"/>
      <c r="EU98" s="73"/>
      <c r="EV98" s="73"/>
      <c r="EW98" s="73"/>
      <c r="EX98" s="73"/>
      <c r="EY98" s="73"/>
      <c r="EZ98" s="73"/>
      <c r="FA98" s="73"/>
      <c r="FB98" s="73"/>
      <c r="FC98" s="73"/>
      <c r="FD98" s="73"/>
      <c r="FE98" s="73"/>
      <c r="FF98" s="73"/>
      <c r="FG98" s="73"/>
      <c r="FH98" s="73"/>
      <c r="FI98" s="73"/>
      <c r="FJ98" s="73"/>
      <c r="FK98" s="73"/>
      <c r="FL98" s="73"/>
      <c r="FM98" s="73"/>
      <c r="FN98" s="73"/>
      <c r="FO98" s="73"/>
      <c r="FP98" s="73"/>
      <c r="FQ98" s="73"/>
      <c r="FR98" s="73"/>
      <c r="FS98" s="73"/>
      <c r="FT98" s="73"/>
      <c r="FU98" s="73"/>
      <c r="FV98" s="73"/>
      <c r="FW98" s="73"/>
      <c r="FX98" s="73"/>
      <c r="FY98" s="73"/>
      <c r="FZ98" s="73"/>
      <c r="GA98" s="73"/>
      <c r="GB98" s="73"/>
      <c r="GC98" s="73"/>
      <c r="GD98" s="73"/>
      <c r="GE98" s="73"/>
      <c r="GF98" s="73"/>
      <c r="GG98" s="73"/>
      <c r="GH98" s="73"/>
      <c r="GI98" s="73"/>
      <c r="GJ98" s="73"/>
      <c r="GK98" s="73"/>
      <c r="GL98" s="73"/>
      <c r="GM98" s="73"/>
      <c r="GN98" s="73"/>
      <c r="GO98" s="73"/>
      <c r="GP98" s="73"/>
      <c r="GQ98" s="73"/>
      <c r="GR98" s="73"/>
      <c r="GS98" s="73"/>
      <c r="GT98" s="73"/>
      <c r="GU98" s="74"/>
      <c r="GV98" s="74"/>
    </row>
    <row r="99" spans="1:204" s="75" customFormat="1" ht="39.75" hidden="1" customHeight="1" x14ac:dyDescent="0.2">
      <c r="A99" s="37">
        <v>41054300</v>
      </c>
      <c r="B99" s="82" t="s">
        <v>86</v>
      </c>
      <c r="C99" s="112"/>
      <c r="D99" s="112"/>
      <c r="E99" s="112"/>
      <c r="F99" s="115"/>
      <c r="G99" s="111" t="str">
        <f t="shared" si="6"/>
        <v xml:space="preserve"> </v>
      </c>
      <c r="H99" s="111" t="str">
        <f t="shared" si="9"/>
        <v xml:space="preserve"> </v>
      </c>
      <c r="I99" s="111" t="str">
        <f t="shared" si="7"/>
        <v xml:space="preserve"> </v>
      </c>
      <c r="J99" s="106">
        <f>E99-D99</f>
        <v>0</v>
      </c>
      <c r="K99" s="45"/>
      <c r="L99" s="45"/>
      <c r="M99" s="45"/>
      <c r="N99" s="45"/>
      <c r="O99" s="45"/>
      <c r="P99" s="45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73"/>
      <c r="BS99" s="73"/>
      <c r="BT99" s="73"/>
      <c r="BU99" s="73"/>
      <c r="BV99" s="73"/>
      <c r="BW99" s="73"/>
      <c r="BX99" s="73"/>
      <c r="BY99" s="73"/>
      <c r="BZ99" s="73"/>
      <c r="CA99" s="73"/>
      <c r="CB99" s="73"/>
      <c r="CC99" s="73"/>
      <c r="CD99" s="73"/>
      <c r="CE99" s="73"/>
      <c r="CF99" s="73"/>
      <c r="CG99" s="73"/>
      <c r="CH99" s="73"/>
      <c r="CI99" s="73"/>
      <c r="CJ99" s="73"/>
      <c r="CK99" s="7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  <c r="CW99" s="73"/>
      <c r="CX99" s="73"/>
      <c r="CY99" s="73"/>
      <c r="CZ99" s="73"/>
      <c r="DA99" s="73"/>
      <c r="DB99" s="73"/>
      <c r="DC99" s="73"/>
      <c r="DD99" s="73"/>
      <c r="DE99" s="73"/>
      <c r="DF99" s="73"/>
      <c r="DG99" s="73"/>
      <c r="DH99" s="73"/>
      <c r="DI99" s="73"/>
      <c r="DJ99" s="73"/>
      <c r="DK99" s="73"/>
      <c r="DL99" s="73"/>
      <c r="DM99" s="73"/>
      <c r="DN99" s="73"/>
      <c r="DO99" s="73"/>
      <c r="DP99" s="73"/>
      <c r="DQ99" s="73"/>
      <c r="DR99" s="73"/>
      <c r="DS99" s="73"/>
      <c r="DT99" s="73"/>
      <c r="DU99" s="73"/>
      <c r="DV99" s="73"/>
      <c r="DW99" s="73"/>
      <c r="DX99" s="73"/>
      <c r="DY99" s="73"/>
      <c r="DZ99" s="73"/>
      <c r="EA99" s="73"/>
      <c r="EB99" s="73"/>
      <c r="EC99" s="73"/>
      <c r="ED99" s="73"/>
      <c r="EE99" s="73"/>
      <c r="EF99" s="73"/>
      <c r="EG99" s="73"/>
      <c r="EH99" s="73"/>
      <c r="EI99" s="73"/>
      <c r="EJ99" s="73"/>
      <c r="EK99" s="73"/>
      <c r="EL99" s="73"/>
      <c r="EM99" s="73"/>
      <c r="EN99" s="73"/>
      <c r="EO99" s="73"/>
      <c r="EP99" s="73"/>
      <c r="EQ99" s="73"/>
      <c r="ER99" s="73"/>
      <c r="ES99" s="73"/>
      <c r="ET99" s="73"/>
      <c r="EU99" s="73"/>
      <c r="EV99" s="73"/>
      <c r="EW99" s="73"/>
      <c r="EX99" s="73"/>
      <c r="EY99" s="73"/>
      <c r="EZ99" s="73"/>
      <c r="FA99" s="73"/>
      <c r="FB99" s="73"/>
      <c r="FC99" s="73"/>
      <c r="FD99" s="73"/>
      <c r="FE99" s="73"/>
      <c r="FF99" s="73"/>
      <c r="FG99" s="73"/>
      <c r="FH99" s="73"/>
      <c r="FI99" s="73"/>
      <c r="FJ99" s="73"/>
      <c r="FK99" s="73"/>
      <c r="FL99" s="73"/>
      <c r="FM99" s="73"/>
      <c r="FN99" s="73"/>
      <c r="FO99" s="73"/>
      <c r="FP99" s="73"/>
      <c r="FQ99" s="73"/>
      <c r="FR99" s="73"/>
      <c r="FS99" s="73"/>
      <c r="FT99" s="73"/>
      <c r="FU99" s="73"/>
      <c r="FV99" s="73"/>
      <c r="FW99" s="73"/>
      <c r="FX99" s="73"/>
      <c r="FY99" s="73"/>
      <c r="FZ99" s="73"/>
      <c r="GA99" s="73"/>
      <c r="GB99" s="73"/>
      <c r="GC99" s="73"/>
      <c r="GD99" s="73"/>
      <c r="GE99" s="73"/>
      <c r="GF99" s="73"/>
      <c r="GG99" s="73"/>
      <c r="GH99" s="73"/>
      <c r="GI99" s="73"/>
      <c r="GJ99" s="73"/>
      <c r="GK99" s="73"/>
      <c r="GL99" s="73"/>
      <c r="GM99" s="73"/>
      <c r="GN99" s="73"/>
      <c r="GO99" s="73"/>
      <c r="GP99" s="73"/>
      <c r="GQ99" s="73"/>
      <c r="GR99" s="73"/>
      <c r="GS99" s="73"/>
      <c r="GT99" s="73"/>
      <c r="GU99" s="74"/>
      <c r="GV99" s="74"/>
    </row>
    <row r="100" spans="1:204" s="75" customFormat="1" ht="41.25" hidden="1" customHeight="1" x14ac:dyDescent="0.2">
      <c r="A100" s="37"/>
      <c r="B100" s="80"/>
      <c r="C100" s="112"/>
      <c r="D100" s="112"/>
      <c r="E100" s="112"/>
      <c r="F100" s="115"/>
      <c r="G100" s="111" t="str">
        <f t="shared" si="6"/>
        <v xml:space="preserve"> </v>
      </c>
      <c r="H100" s="111" t="str">
        <f t="shared" si="9"/>
        <v xml:space="preserve"> </v>
      </c>
      <c r="I100" s="111" t="str">
        <f t="shared" si="7"/>
        <v xml:space="preserve"> </v>
      </c>
      <c r="J100" s="106"/>
      <c r="K100" s="45"/>
      <c r="L100" s="45"/>
      <c r="M100" s="45"/>
      <c r="N100" s="45"/>
      <c r="O100" s="45"/>
      <c r="P100" s="45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  <c r="GH100" s="73"/>
      <c r="GI100" s="73"/>
      <c r="GJ100" s="73"/>
      <c r="GK100" s="73"/>
      <c r="GL100" s="73"/>
      <c r="GM100" s="73"/>
      <c r="GN100" s="73"/>
      <c r="GO100" s="73"/>
      <c r="GP100" s="73"/>
      <c r="GQ100" s="73"/>
      <c r="GR100" s="73"/>
      <c r="GS100" s="73"/>
      <c r="GT100" s="73"/>
      <c r="GU100" s="74"/>
      <c r="GV100" s="74"/>
    </row>
    <row r="101" spans="1:204" s="75" customFormat="1" ht="10.15" hidden="1" customHeight="1" x14ac:dyDescent="0.2">
      <c r="A101" s="37">
        <v>41053600</v>
      </c>
      <c r="B101" s="80"/>
      <c r="C101" s="112"/>
      <c r="D101" s="112"/>
      <c r="E101" s="112"/>
      <c r="F101" s="115">
        <v>2870800</v>
      </c>
      <c r="G101" s="111" t="str">
        <f t="shared" si="6"/>
        <v xml:space="preserve"> </v>
      </c>
      <c r="H101" s="111" t="str">
        <f t="shared" si="9"/>
        <v xml:space="preserve"> </v>
      </c>
      <c r="I101" s="111" t="str">
        <f t="shared" si="7"/>
        <v xml:space="preserve"> </v>
      </c>
      <c r="J101" s="106"/>
      <c r="K101" s="45"/>
      <c r="L101" s="45"/>
      <c r="M101" s="45"/>
      <c r="N101" s="45"/>
      <c r="O101" s="45"/>
      <c r="P101" s="45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  <c r="GH101" s="73"/>
      <c r="GI101" s="73"/>
      <c r="GJ101" s="73"/>
      <c r="GK101" s="73"/>
      <c r="GL101" s="73"/>
      <c r="GM101" s="73"/>
      <c r="GN101" s="73"/>
      <c r="GO101" s="73"/>
      <c r="GP101" s="73"/>
      <c r="GQ101" s="73"/>
      <c r="GR101" s="73"/>
      <c r="GS101" s="73"/>
      <c r="GT101" s="73"/>
      <c r="GU101" s="74"/>
      <c r="GV101" s="74"/>
    </row>
    <row r="102" spans="1:204" s="75" customFormat="1" ht="51" customHeight="1" x14ac:dyDescent="0.2">
      <c r="A102" s="37">
        <v>41053800</v>
      </c>
      <c r="B102" s="82" t="s">
        <v>84</v>
      </c>
      <c r="C102" s="112"/>
      <c r="D102" s="112"/>
      <c r="E102" s="112"/>
      <c r="F102" s="115">
        <v>667700</v>
      </c>
      <c r="G102" s="111" t="str">
        <f t="shared" si="6"/>
        <v xml:space="preserve"> </v>
      </c>
      <c r="H102" s="111" t="str">
        <f t="shared" si="9"/>
        <v xml:space="preserve"> </v>
      </c>
      <c r="I102" s="111" t="str">
        <f t="shared" si="7"/>
        <v xml:space="preserve"> </v>
      </c>
      <c r="J102" s="106">
        <f>E102-D102</f>
        <v>0</v>
      </c>
      <c r="K102" s="45"/>
      <c r="L102" s="45"/>
      <c r="M102" s="45"/>
      <c r="N102" s="45"/>
      <c r="O102" s="45"/>
      <c r="P102" s="45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73"/>
      <c r="BY102" s="73"/>
      <c r="BZ102" s="73"/>
      <c r="CA102" s="73"/>
      <c r="CB102" s="73"/>
      <c r="CC102" s="73"/>
      <c r="CD102" s="73"/>
      <c r="CE102" s="73"/>
      <c r="CF102" s="73"/>
      <c r="CG102" s="73"/>
      <c r="CH102" s="73"/>
      <c r="CI102" s="73"/>
      <c r="CJ102" s="73"/>
      <c r="CK102" s="7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  <c r="CW102" s="73"/>
      <c r="CX102" s="73"/>
      <c r="CY102" s="73"/>
      <c r="CZ102" s="73"/>
      <c r="DA102" s="73"/>
      <c r="DB102" s="73"/>
      <c r="DC102" s="73"/>
      <c r="DD102" s="73"/>
      <c r="DE102" s="73"/>
      <c r="DF102" s="73"/>
      <c r="DG102" s="73"/>
      <c r="DH102" s="73"/>
      <c r="DI102" s="73"/>
      <c r="DJ102" s="73"/>
      <c r="DK102" s="73"/>
      <c r="DL102" s="73"/>
      <c r="DM102" s="73"/>
      <c r="DN102" s="73"/>
      <c r="DO102" s="73"/>
      <c r="DP102" s="73"/>
      <c r="DQ102" s="73"/>
      <c r="DR102" s="73"/>
      <c r="DS102" s="73"/>
      <c r="DT102" s="73"/>
      <c r="DU102" s="73"/>
      <c r="DV102" s="73"/>
      <c r="DW102" s="73"/>
      <c r="DX102" s="73"/>
      <c r="DY102" s="73"/>
      <c r="DZ102" s="73"/>
      <c r="EA102" s="73"/>
      <c r="EB102" s="73"/>
      <c r="EC102" s="73"/>
      <c r="ED102" s="73"/>
      <c r="EE102" s="73"/>
      <c r="EF102" s="73"/>
      <c r="EG102" s="73"/>
      <c r="EH102" s="73"/>
      <c r="EI102" s="73"/>
      <c r="EJ102" s="73"/>
      <c r="EK102" s="73"/>
      <c r="EL102" s="73"/>
      <c r="EM102" s="73"/>
      <c r="EN102" s="73"/>
      <c r="EO102" s="73"/>
      <c r="EP102" s="73"/>
      <c r="EQ102" s="73"/>
      <c r="ER102" s="73"/>
      <c r="ES102" s="73"/>
      <c r="ET102" s="73"/>
      <c r="EU102" s="73"/>
      <c r="EV102" s="73"/>
      <c r="EW102" s="73"/>
      <c r="EX102" s="73"/>
      <c r="EY102" s="73"/>
      <c r="EZ102" s="73"/>
      <c r="FA102" s="73"/>
      <c r="FB102" s="73"/>
      <c r="FC102" s="73"/>
      <c r="FD102" s="73"/>
      <c r="FE102" s="73"/>
      <c r="FF102" s="73"/>
      <c r="FG102" s="73"/>
      <c r="FH102" s="73"/>
      <c r="FI102" s="73"/>
      <c r="FJ102" s="73"/>
      <c r="FK102" s="73"/>
      <c r="FL102" s="73"/>
      <c r="FM102" s="73"/>
      <c r="FN102" s="73"/>
      <c r="FO102" s="73"/>
      <c r="FP102" s="73"/>
      <c r="FQ102" s="73"/>
      <c r="FR102" s="73"/>
      <c r="FS102" s="73"/>
      <c r="FT102" s="73"/>
      <c r="FU102" s="73"/>
      <c r="FV102" s="73"/>
      <c r="FW102" s="73"/>
      <c r="FX102" s="73"/>
      <c r="FY102" s="73"/>
      <c r="FZ102" s="73"/>
      <c r="GA102" s="73"/>
      <c r="GB102" s="73"/>
      <c r="GC102" s="73"/>
      <c r="GD102" s="73"/>
      <c r="GE102" s="73"/>
      <c r="GF102" s="73"/>
      <c r="GG102" s="73"/>
      <c r="GH102" s="73"/>
      <c r="GI102" s="73"/>
      <c r="GJ102" s="73"/>
      <c r="GK102" s="73"/>
      <c r="GL102" s="73"/>
      <c r="GM102" s="73"/>
      <c r="GN102" s="73"/>
      <c r="GO102" s="73"/>
      <c r="GP102" s="73"/>
      <c r="GQ102" s="73"/>
      <c r="GR102" s="73"/>
      <c r="GS102" s="73"/>
      <c r="GT102" s="73"/>
      <c r="GU102" s="74"/>
      <c r="GV102" s="74"/>
    </row>
    <row r="103" spans="1:204" s="75" customFormat="1" ht="51.75" customHeight="1" x14ac:dyDescent="0.2">
      <c r="A103" s="37">
        <v>41053900</v>
      </c>
      <c r="B103" s="82" t="s">
        <v>87</v>
      </c>
      <c r="C103" s="112">
        <v>2037737.12</v>
      </c>
      <c r="D103" s="112">
        <v>2037737.12</v>
      </c>
      <c r="E103" s="112">
        <v>1908890.9</v>
      </c>
      <c r="F103" s="115">
        <v>2055264.7</v>
      </c>
      <c r="G103" s="111">
        <f t="shared" si="6"/>
        <v>0.93676994999237184</v>
      </c>
      <c r="H103" s="111">
        <f t="shared" si="9"/>
        <v>0.92878104703496345</v>
      </c>
      <c r="I103" s="111">
        <f t="shared" si="7"/>
        <v>0.93676994999237184</v>
      </c>
      <c r="J103" s="106">
        <f>E103-D103</f>
        <v>-128846.2200000002</v>
      </c>
      <c r="K103" s="45"/>
      <c r="L103" s="45"/>
      <c r="M103" s="45"/>
      <c r="N103" s="45"/>
      <c r="O103" s="45"/>
      <c r="P103" s="45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  <c r="AJ103" s="73"/>
      <c r="AK103" s="73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73"/>
      <c r="BY103" s="73"/>
      <c r="BZ103" s="73"/>
      <c r="CA103" s="73"/>
      <c r="CB103" s="73"/>
      <c r="CC103" s="73"/>
      <c r="CD103" s="73"/>
      <c r="CE103" s="73"/>
      <c r="CF103" s="73"/>
      <c r="CG103" s="73"/>
      <c r="CH103" s="73"/>
      <c r="CI103" s="73"/>
      <c r="CJ103" s="73"/>
      <c r="CK103" s="7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  <c r="CW103" s="73"/>
      <c r="CX103" s="73"/>
      <c r="CY103" s="73"/>
      <c r="CZ103" s="73"/>
      <c r="DA103" s="73"/>
      <c r="DB103" s="73"/>
      <c r="DC103" s="73"/>
      <c r="DD103" s="73"/>
      <c r="DE103" s="73"/>
      <c r="DF103" s="73"/>
      <c r="DG103" s="73"/>
      <c r="DH103" s="73"/>
      <c r="DI103" s="73"/>
      <c r="DJ103" s="73"/>
      <c r="DK103" s="73"/>
      <c r="DL103" s="73"/>
      <c r="DM103" s="73"/>
      <c r="DN103" s="73"/>
      <c r="DO103" s="73"/>
      <c r="DP103" s="73"/>
      <c r="DQ103" s="73"/>
      <c r="DR103" s="73"/>
      <c r="DS103" s="73"/>
      <c r="DT103" s="73"/>
      <c r="DU103" s="73"/>
      <c r="DV103" s="73"/>
      <c r="DW103" s="73"/>
      <c r="DX103" s="73"/>
      <c r="DY103" s="73"/>
      <c r="DZ103" s="73"/>
      <c r="EA103" s="73"/>
      <c r="EB103" s="73"/>
      <c r="EC103" s="73"/>
      <c r="ED103" s="73"/>
      <c r="EE103" s="73"/>
      <c r="EF103" s="73"/>
      <c r="EG103" s="73"/>
      <c r="EH103" s="73"/>
      <c r="EI103" s="73"/>
      <c r="EJ103" s="73"/>
      <c r="EK103" s="73"/>
      <c r="EL103" s="73"/>
      <c r="EM103" s="73"/>
      <c r="EN103" s="73"/>
      <c r="EO103" s="73"/>
      <c r="EP103" s="73"/>
      <c r="EQ103" s="73"/>
      <c r="ER103" s="73"/>
      <c r="ES103" s="73"/>
      <c r="ET103" s="73"/>
      <c r="EU103" s="73"/>
      <c r="EV103" s="73"/>
      <c r="EW103" s="73"/>
      <c r="EX103" s="73"/>
      <c r="EY103" s="73"/>
      <c r="EZ103" s="73"/>
      <c r="FA103" s="73"/>
      <c r="FB103" s="73"/>
      <c r="FC103" s="73"/>
      <c r="FD103" s="73"/>
      <c r="FE103" s="73"/>
      <c r="FF103" s="73"/>
      <c r="FG103" s="73"/>
      <c r="FH103" s="73"/>
      <c r="FI103" s="73"/>
      <c r="FJ103" s="73"/>
      <c r="FK103" s="73"/>
      <c r="FL103" s="73"/>
      <c r="FM103" s="73"/>
      <c r="FN103" s="73"/>
      <c r="FO103" s="73"/>
      <c r="FP103" s="73"/>
      <c r="FQ103" s="73"/>
      <c r="FR103" s="73"/>
      <c r="FS103" s="73"/>
      <c r="FT103" s="73"/>
      <c r="FU103" s="73"/>
      <c r="FV103" s="73"/>
      <c r="FW103" s="73"/>
      <c r="FX103" s="73"/>
      <c r="FY103" s="73"/>
      <c r="FZ103" s="73"/>
      <c r="GA103" s="73"/>
      <c r="GB103" s="73"/>
      <c r="GC103" s="73"/>
      <c r="GD103" s="73"/>
      <c r="GE103" s="73"/>
      <c r="GF103" s="73"/>
      <c r="GG103" s="73"/>
      <c r="GH103" s="73"/>
      <c r="GI103" s="73"/>
      <c r="GJ103" s="73"/>
      <c r="GK103" s="73"/>
      <c r="GL103" s="73"/>
      <c r="GM103" s="73"/>
      <c r="GN103" s="73"/>
      <c r="GO103" s="73"/>
      <c r="GP103" s="73"/>
      <c r="GQ103" s="73"/>
      <c r="GR103" s="73"/>
      <c r="GS103" s="73"/>
      <c r="GT103" s="73"/>
      <c r="GU103" s="74"/>
      <c r="GV103" s="74"/>
    </row>
    <row r="104" spans="1:204" s="75" customFormat="1" ht="57" customHeight="1" x14ac:dyDescent="0.2">
      <c r="A104" s="37">
        <v>41054900</v>
      </c>
      <c r="B104" s="82" t="s">
        <v>88</v>
      </c>
      <c r="C104" s="112"/>
      <c r="D104" s="112"/>
      <c r="E104" s="112"/>
      <c r="F104" s="115">
        <v>1166114</v>
      </c>
      <c r="G104" s="111" t="str">
        <f t="shared" si="6"/>
        <v xml:space="preserve"> </v>
      </c>
      <c r="H104" s="111" t="str">
        <f t="shared" si="9"/>
        <v xml:space="preserve"> </v>
      </c>
      <c r="I104" s="111" t="str">
        <f t="shared" si="7"/>
        <v xml:space="preserve"> </v>
      </c>
      <c r="J104" s="106"/>
      <c r="K104" s="45"/>
      <c r="L104" s="45"/>
      <c r="M104" s="45"/>
      <c r="N104" s="45"/>
      <c r="O104" s="45"/>
      <c r="P104" s="45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  <c r="AJ104" s="73"/>
      <c r="AK104" s="73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73"/>
      <c r="BY104" s="73"/>
      <c r="BZ104" s="73"/>
      <c r="CA104" s="73"/>
      <c r="CB104" s="73"/>
      <c r="CC104" s="73"/>
      <c r="CD104" s="73"/>
      <c r="CE104" s="73"/>
      <c r="CF104" s="73"/>
      <c r="CG104" s="73"/>
      <c r="CH104" s="73"/>
      <c r="CI104" s="73"/>
      <c r="CJ104" s="73"/>
      <c r="CK104" s="7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  <c r="CW104" s="73"/>
      <c r="CX104" s="73"/>
      <c r="CY104" s="73"/>
      <c r="CZ104" s="73"/>
      <c r="DA104" s="73"/>
      <c r="DB104" s="73"/>
      <c r="DC104" s="73"/>
      <c r="DD104" s="73"/>
      <c r="DE104" s="73"/>
      <c r="DF104" s="73"/>
      <c r="DG104" s="73"/>
      <c r="DH104" s="73"/>
      <c r="DI104" s="73"/>
      <c r="DJ104" s="73"/>
      <c r="DK104" s="73"/>
      <c r="DL104" s="73"/>
      <c r="DM104" s="73"/>
      <c r="DN104" s="73"/>
      <c r="DO104" s="73"/>
      <c r="DP104" s="73"/>
      <c r="DQ104" s="73"/>
      <c r="DR104" s="73"/>
      <c r="DS104" s="73"/>
      <c r="DT104" s="73"/>
      <c r="DU104" s="73"/>
      <c r="DV104" s="73"/>
      <c r="DW104" s="73"/>
      <c r="DX104" s="73"/>
      <c r="DY104" s="73"/>
      <c r="DZ104" s="73"/>
      <c r="EA104" s="73"/>
      <c r="EB104" s="73"/>
      <c r="EC104" s="73"/>
      <c r="ED104" s="73"/>
      <c r="EE104" s="73"/>
      <c r="EF104" s="73"/>
      <c r="EG104" s="73"/>
      <c r="EH104" s="73"/>
      <c r="EI104" s="73"/>
      <c r="EJ104" s="73"/>
      <c r="EK104" s="73"/>
      <c r="EL104" s="73"/>
      <c r="EM104" s="73"/>
      <c r="EN104" s="73"/>
      <c r="EO104" s="73"/>
      <c r="EP104" s="73"/>
      <c r="EQ104" s="73"/>
      <c r="ER104" s="73"/>
      <c r="ES104" s="73"/>
      <c r="ET104" s="73"/>
      <c r="EU104" s="73"/>
      <c r="EV104" s="73"/>
      <c r="EW104" s="73"/>
      <c r="EX104" s="73"/>
      <c r="EY104" s="73"/>
      <c r="EZ104" s="73"/>
      <c r="FA104" s="73"/>
      <c r="FB104" s="73"/>
      <c r="FC104" s="73"/>
      <c r="FD104" s="73"/>
      <c r="FE104" s="73"/>
      <c r="FF104" s="73"/>
      <c r="FG104" s="73"/>
      <c r="FH104" s="73"/>
      <c r="FI104" s="73"/>
      <c r="FJ104" s="73"/>
      <c r="FK104" s="73"/>
      <c r="FL104" s="73"/>
      <c r="FM104" s="73"/>
      <c r="FN104" s="73"/>
      <c r="FO104" s="73"/>
      <c r="FP104" s="73"/>
      <c r="FQ104" s="73"/>
      <c r="FR104" s="73"/>
      <c r="FS104" s="73"/>
      <c r="FT104" s="73"/>
      <c r="FU104" s="73"/>
      <c r="FV104" s="73"/>
      <c r="FW104" s="73"/>
      <c r="FX104" s="73"/>
      <c r="FY104" s="73"/>
      <c r="FZ104" s="73"/>
      <c r="GA104" s="73"/>
      <c r="GB104" s="73"/>
      <c r="GC104" s="73"/>
      <c r="GD104" s="73"/>
      <c r="GE104" s="73"/>
      <c r="GF104" s="73"/>
      <c r="GG104" s="73"/>
      <c r="GH104" s="73"/>
      <c r="GI104" s="73"/>
      <c r="GJ104" s="73"/>
      <c r="GK104" s="73"/>
      <c r="GL104" s="73"/>
      <c r="GM104" s="73"/>
      <c r="GN104" s="73"/>
      <c r="GO104" s="73"/>
      <c r="GP104" s="73"/>
      <c r="GQ104" s="73"/>
      <c r="GR104" s="73"/>
      <c r="GS104" s="73"/>
      <c r="GT104" s="73"/>
      <c r="GU104" s="74"/>
      <c r="GV104" s="74"/>
    </row>
    <row r="105" spans="1:204" s="27" customFormat="1" ht="54.75" customHeight="1" x14ac:dyDescent="0.2">
      <c r="A105" s="37">
        <v>41055000</v>
      </c>
      <c r="B105" s="82" t="s">
        <v>89</v>
      </c>
      <c r="C105" s="112">
        <v>11039970</v>
      </c>
      <c r="D105" s="112">
        <v>11039970</v>
      </c>
      <c r="E105" s="112">
        <v>11039970</v>
      </c>
      <c r="F105" s="112">
        <v>4130500</v>
      </c>
      <c r="G105" s="111">
        <f t="shared" si="6"/>
        <v>1</v>
      </c>
      <c r="H105" s="111" t="s">
        <v>14</v>
      </c>
      <c r="I105" s="111">
        <f t="shared" si="7"/>
        <v>1</v>
      </c>
      <c r="J105" s="106">
        <f>E105-D105</f>
        <v>0</v>
      </c>
      <c r="K105" s="45"/>
      <c r="L105" s="45"/>
      <c r="M105" s="45"/>
      <c r="N105" s="45"/>
      <c r="O105" s="45"/>
      <c r="P105" s="45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C105" s="28"/>
      <c r="CD105" s="28"/>
      <c r="CE105" s="28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  <c r="DI105" s="28"/>
      <c r="DJ105" s="28"/>
      <c r="DK105" s="28"/>
      <c r="DL105" s="28"/>
      <c r="DM105" s="28"/>
      <c r="DN105" s="28"/>
      <c r="DO105" s="28"/>
      <c r="DP105" s="28"/>
      <c r="DQ105" s="28"/>
      <c r="DR105" s="28"/>
      <c r="DS105" s="28"/>
      <c r="DT105" s="28"/>
      <c r="DU105" s="28"/>
      <c r="DV105" s="28"/>
      <c r="DW105" s="28"/>
      <c r="DX105" s="28"/>
      <c r="DY105" s="28"/>
      <c r="DZ105" s="28"/>
      <c r="EA105" s="28"/>
      <c r="EB105" s="28"/>
      <c r="EC105" s="28"/>
      <c r="ED105" s="28"/>
      <c r="EE105" s="28"/>
      <c r="EF105" s="28"/>
      <c r="EG105" s="28"/>
      <c r="EH105" s="28"/>
      <c r="EI105" s="28"/>
      <c r="EJ105" s="28"/>
      <c r="EK105" s="28"/>
      <c r="EL105" s="28"/>
      <c r="EM105" s="28"/>
      <c r="EN105" s="28"/>
      <c r="EO105" s="28"/>
      <c r="EP105" s="28"/>
      <c r="EQ105" s="28"/>
      <c r="ER105" s="28"/>
      <c r="ES105" s="28"/>
      <c r="ET105" s="28"/>
      <c r="EU105" s="28"/>
      <c r="EV105" s="28"/>
      <c r="EW105" s="28"/>
      <c r="EX105" s="28"/>
      <c r="EY105" s="28"/>
      <c r="EZ105" s="28"/>
      <c r="FA105" s="28"/>
      <c r="FB105" s="28"/>
      <c r="FC105" s="28"/>
      <c r="FD105" s="28"/>
      <c r="FE105" s="28"/>
      <c r="FF105" s="28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28"/>
      <c r="FV105" s="28"/>
      <c r="FW105" s="28"/>
      <c r="FX105" s="28"/>
      <c r="FY105" s="28"/>
      <c r="FZ105" s="28"/>
      <c r="GA105" s="28"/>
      <c r="GB105" s="28"/>
      <c r="GC105" s="28"/>
      <c r="GD105" s="28"/>
      <c r="GE105" s="28"/>
      <c r="GF105" s="28"/>
      <c r="GG105" s="28"/>
      <c r="GH105" s="28"/>
      <c r="GI105" s="28"/>
      <c r="GJ105" s="28"/>
      <c r="GK105" s="28"/>
      <c r="GL105" s="28"/>
      <c r="GM105" s="28"/>
      <c r="GN105" s="28"/>
      <c r="GO105" s="28"/>
      <c r="GP105" s="28"/>
      <c r="GQ105" s="28"/>
      <c r="GR105" s="28"/>
      <c r="GS105" s="28"/>
      <c r="GT105" s="28"/>
      <c r="GU105" s="48"/>
      <c r="GV105" s="48"/>
    </row>
    <row r="106" spans="1:204" s="52" customFormat="1" ht="48.75" customHeight="1" x14ac:dyDescent="0.2">
      <c r="A106" s="167" t="s">
        <v>90</v>
      </c>
      <c r="B106" s="167"/>
      <c r="C106" s="127">
        <f>SUM(C73:C105)</f>
        <v>212853371.78</v>
      </c>
      <c r="D106" s="127">
        <f>SUM(D73:D105)</f>
        <v>212853371.78</v>
      </c>
      <c r="E106" s="127">
        <f>SUM(E73:E105)</f>
        <v>211893915.00999999</v>
      </c>
      <c r="F106" s="128">
        <f>F73+F74+F75+F78+F80+F82+F85+F86+F87+F88+F89+F94+F95+F102+F103+F104+F105</f>
        <v>160147713.40000001</v>
      </c>
      <c r="G106" s="126">
        <f t="shared" si="6"/>
        <v>0.99549240511448567</v>
      </c>
      <c r="H106" s="126">
        <f t="shared" ref="H106:H133" si="11">IF(E106=0," ",+E106/F106)</f>
        <v>1.3231154570452954</v>
      </c>
      <c r="I106" s="134">
        <f t="shared" si="7"/>
        <v>0.99549240511448567</v>
      </c>
      <c r="J106" s="127">
        <f>SUM(J73:J105)</f>
        <v>-959456.77000000025</v>
      </c>
      <c r="K106" s="45"/>
      <c r="L106" s="45"/>
      <c r="M106" s="45"/>
      <c r="N106" s="45"/>
      <c r="O106" s="45"/>
      <c r="P106" s="45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  <c r="DN106" s="28"/>
      <c r="DO106" s="28"/>
      <c r="DP106" s="28"/>
      <c r="DQ106" s="28"/>
      <c r="DR106" s="28"/>
      <c r="DS106" s="28"/>
      <c r="DT106" s="28"/>
      <c r="DU106" s="28"/>
      <c r="DV106" s="28"/>
      <c r="DW106" s="28"/>
      <c r="DX106" s="28"/>
      <c r="DY106" s="28"/>
      <c r="DZ106" s="28"/>
      <c r="EA106" s="28"/>
      <c r="EB106" s="28"/>
      <c r="EC106" s="28"/>
      <c r="ED106" s="28"/>
      <c r="EE106" s="28"/>
      <c r="EF106" s="28"/>
      <c r="EG106" s="28"/>
      <c r="EH106" s="28"/>
      <c r="EI106" s="28"/>
      <c r="EJ106" s="28"/>
      <c r="EK106" s="28"/>
      <c r="EL106" s="28"/>
      <c r="EM106" s="28"/>
      <c r="EN106" s="28"/>
      <c r="EO106" s="28"/>
      <c r="EP106" s="28"/>
      <c r="EQ106" s="28"/>
      <c r="ER106" s="28"/>
      <c r="ES106" s="28"/>
      <c r="ET106" s="28"/>
      <c r="EU106" s="28"/>
      <c r="EV106" s="28"/>
      <c r="EW106" s="28"/>
      <c r="EX106" s="28"/>
      <c r="EY106" s="28"/>
      <c r="EZ106" s="28"/>
      <c r="FA106" s="28"/>
      <c r="FB106" s="28"/>
      <c r="FC106" s="28"/>
      <c r="FD106" s="28"/>
      <c r="FE106" s="28"/>
      <c r="FF106" s="28"/>
      <c r="FG106" s="28"/>
      <c r="FH106" s="28"/>
      <c r="FI106" s="28"/>
      <c r="FJ106" s="28"/>
      <c r="FK106" s="28"/>
      <c r="FL106" s="28"/>
      <c r="FM106" s="28"/>
      <c r="FN106" s="28"/>
      <c r="FO106" s="28"/>
      <c r="FP106" s="28"/>
      <c r="FQ106" s="28"/>
      <c r="FR106" s="28"/>
      <c r="FS106" s="28"/>
      <c r="FT106" s="28"/>
      <c r="FU106" s="28"/>
      <c r="FV106" s="28"/>
      <c r="FW106" s="28"/>
      <c r="FX106" s="28"/>
      <c r="FY106" s="28"/>
      <c r="FZ106" s="28"/>
      <c r="GA106" s="28"/>
      <c r="GB106" s="28"/>
      <c r="GC106" s="28"/>
      <c r="GD106" s="28"/>
      <c r="GE106" s="28"/>
      <c r="GF106" s="28"/>
      <c r="GG106" s="28"/>
      <c r="GH106" s="28"/>
      <c r="GI106" s="28"/>
      <c r="GJ106" s="28"/>
      <c r="GK106" s="28"/>
      <c r="GL106" s="28"/>
      <c r="GM106" s="28"/>
      <c r="GN106" s="28"/>
      <c r="GO106" s="28"/>
      <c r="GP106" s="28"/>
      <c r="GQ106" s="28"/>
      <c r="GR106" s="28"/>
      <c r="GS106" s="28"/>
      <c r="GT106" s="28"/>
      <c r="GU106" s="48"/>
      <c r="GV106" s="48"/>
    </row>
    <row r="107" spans="1:204" s="27" customFormat="1" ht="58.5" customHeight="1" x14ac:dyDescent="0.2">
      <c r="A107" s="164" t="s">
        <v>91</v>
      </c>
      <c r="B107" s="164"/>
      <c r="C107" s="83">
        <f>SUM(C72+C106)</f>
        <v>685188371.77999997</v>
      </c>
      <c r="D107" s="83">
        <f>SUM(D72+D106)</f>
        <v>685188371.77999997</v>
      </c>
      <c r="E107" s="83">
        <f>SUM(E72+E106)</f>
        <v>714980390.80999994</v>
      </c>
      <c r="F107" s="83">
        <f>SUM(F72+F106)</f>
        <v>486029192.56999993</v>
      </c>
      <c r="G107" s="126">
        <f t="shared" si="6"/>
        <v>1.0434800417768408</v>
      </c>
      <c r="H107" s="126">
        <f t="shared" si="11"/>
        <v>1.4710647050424352</v>
      </c>
      <c r="I107" s="134">
        <f t="shared" si="7"/>
        <v>1.0434800417768408</v>
      </c>
      <c r="J107" s="83">
        <f>SUM(J72+J106)</f>
        <v>29792019.029999893</v>
      </c>
      <c r="K107" s="45"/>
      <c r="L107" s="45"/>
      <c r="M107" s="45"/>
      <c r="N107" s="45"/>
      <c r="O107" s="45"/>
      <c r="P107" s="45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  <c r="DN107" s="28"/>
      <c r="DO107" s="28"/>
      <c r="DP107" s="28"/>
      <c r="DQ107" s="28"/>
      <c r="DR107" s="28"/>
      <c r="DS107" s="28"/>
      <c r="DT107" s="28"/>
      <c r="DU107" s="28"/>
      <c r="DV107" s="28"/>
      <c r="DW107" s="28"/>
      <c r="DX107" s="28"/>
      <c r="DY107" s="28"/>
      <c r="DZ107" s="28"/>
      <c r="EA107" s="28"/>
      <c r="EB107" s="28"/>
      <c r="EC107" s="28"/>
      <c r="ED107" s="28"/>
      <c r="EE107" s="28"/>
      <c r="EF107" s="28"/>
      <c r="EG107" s="28"/>
      <c r="EH107" s="28"/>
      <c r="EI107" s="28"/>
      <c r="EJ107" s="28"/>
      <c r="EK107" s="28"/>
      <c r="EL107" s="28"/>
      <c r="EM107" s="28"/>
      <c r="EN107" s="28"/>
      <c r="EO107" s="28"/>
      <c r="EP107" s="28"/>
      <c r="EQ107" s="28"/>
      <c r="ER107" s="28"/>
      <c r="ES107" s="28"/>
      <c r="ET107" s="28"/>
      <c r="EU107" s="28"/>
      <c r="EV107" s="28"/>
      <c r="EW107" s="28"/>
      <c r="EX107" s="28"/>
      <c r="EY107" s="28"/>
      <c r="EZ107" s="28"/>
      <c r="FA107" s="28"/>
      <c r="FB107" s="28"/>
      <c r="FC107" s="28"/>
      <c r="FD107" s="28"/>
      <c r="FE107" s="28"/>
      <c r="FF107" s="28"/>
      <c r="FG107" s="28"/>
      <c r="FH107" s="28"/>
      <c r="FI107" s="28"/>
      <c r="FJ107" s="28"/>
      <c r="FK107" s="28"/>
      <c r="FL107" s="28"/>
      <c r="FM107" s="28"/>
      <c r="FN107" s="28"/>
      <c r="FO107" s="28"/>
      <c r="FP107" s="28"/>
      <c r="FQ107" s="28"/>
      <c r="FR107" s="28"/>
      <c r="FS107" s="28"/>
      <c r="FT107" s="28"/>
      <c r="FU107" s="28"/>
      <c r="FV107" s="28"/>
      <c r="FW107" s="28"/>
      <c r="FX107" s="28"/>
      <c r="FY107" s="28"/>
      <c r="FZ107" s="28"/>
      <c r="GA107" s="28"/>
      <c r="GB107" s="28"/>
      <c r="GC107" s="28"/>
      <c r="GD107" s="28"/>
      <c r="GE107" s="28"/>
      <c r="GF107" s="28"/>
      <c r="GG107" s="28"/>
      <c r="GH107" s="28"/>
      <c r="GI107" s="28"/>
      <c r="GJ107" s="28"/>
      <c r="GK107" s="28"/>
      <c r="GL107" s="28"/>
      <c r="GM107" s="28"/>
      <c r="GN107" s="28"/>
      <c r="GO107" s="28"/>
      <c r="GP107" s="28"/>
      <c r="GQ107" s="28"/>
      <c r="GR107" s="28"/>
      <c r="GS107" s="28"/>
      <c r="GT107" s="28"/>
      <c r="GU107" s="48"/>
      <c r="GV107" s="48"/>
    </row>
    <row r="108" spans="1:204" s="43" customFormat="1" ht="46.5" customHeight="1" x14ac:dyDescent="0.65">
      <c r="A108" s="36"/>
      <c r="B108" s="10" t="s">
        <v>92</v>
      </c>
      <c r="C108" s="107"/>
      <c r="D108" s="107"/>
      <c r="E108" s="107" t="s">
        <v>0</v>
      </c>
      <c r="F108" s="106"/>
      <c r="G108" s="111" t="str">
        <f t="shared" si="6"/>
        <v xml:space="preserve"> </v>
      </c>
      <c r="H108" s="111"/>
      <c r="I108" s="111"/>
      <c r="J108" s="106"/>
      <c r="K108" s="64"/>
      <c r="L108" s="64"/>
      <c r="M108" s="64"/>
      <c r="N108" s="64"/>
      <c r="O108" s="64"/>
      <c r="P108" s="64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  <c r="BH108" s="41"/>
      <c r="BI108" s="41"/>
      <c r="BJ108" s="41"/>
      <c r="BK108" s="41"/>
      <c r="BL108" s="41"/>
      <c r="BM108" s="41"/>
      <c r="BN108" s="41"/>
      <c r="BO108" s="41"/>
      <c r="BP108" s="41"/>
      <c r="BQ108" s="41"/>
      <c r="BR108" s="41"/>
      <c r="BS108" s="41"/>
      <c r="BT108" s="41"/>
      <c r="BU108" s="41"/>
      <c r="BV108" s="41"/>
      <c r="BW108" s="41"/>
      <c r="BX108" s="41"/>
      <c r="BY108" s="41"/>
      <c r="BZ108" s="41"/>
      <c r="CA108" s="41"/>
      <c r="CB108" s="41"/>
      <c r="CC108" s="41"/>
      <c r="CD108" s="41"/>
      <c r="CE108" s="41"/>
      <c r="CF108" s="41"/>
      <c r="CG108" s="41"/>
      <c r="CH108" s="41"/>
      <c r="CI108" s="41"/>
      <c r="CJ108" s="41"/>
      <c r="CK108" s="41"/>
      <c r="CL108" s="41"/>
      <c r="CM108" s="41"/>
      <c r="CN108" s="41"/>
      <c r="CO108" s="41"/>
      <c r="CP108" s="41"/>
      <c r="CQ108" s="41"/>
      <c r="CR108" s="41"/>
      <c r="CS108" s="41"/>
      <c r="CT108" s="41"/>
      <c r="CU108" s="41"/>
      <c r="CV108" s="41"/>
      <c r="CW108" s="41"/>
      <c r="CX108" s="41"/>
      <c r="CY108" s="41"/>
      <c r="CZ108" s="41"/>
      <c r="DA108" s="41"/>
      <c r="DB108" s="41"/>
      <c r="DC108" s="41"/>
      <c r="DD108" s="41"/>
      <c r="DE108" s="41"/>
      <c r="DF108" s="41"/>
      <c r="DG108" s="41"/>
      <c r="DH108" s="41"/>
      <c r="DI108" s="41"/>
      <c r="DJ108" s="41"/>
      <c r="DK108" s="41"/>
      <c r="DL108" s="41"/>
      <c r="DM108" s="41"/>
      <c r="DN108" s="41"/>
      <c r="DO108" s="41"/>
      <c r="DP108" s="41"/>
      <c r="DQ108" s="41"/>
      <c r="DR108" s="41"/>
      <c r="DS108" s="41"/>
      <c r="DT108" s="41"/>
      <c r="DU108" s="41"/>
      <c r="DV108" s="41"/>
      <c r="DW108" s="41"/>
      <c r="DX108" s="41"/>
      <c r="DY108" s="41"/>
      <c r="DZ108" s="41"/>
      <c r="EA108" s="41"/>
      <c r="EB108" s="41"/>
      <c r="EC108" s="41"/>
      <c r="ED108" s="41"/>
      <c r="EE108" s="41"/>
      <c r="EF108" s="41"/>
      <c r="EG108" s="41"/>
      <c r="EH108" s="41"/>
      <c r="EI108" s="41"/>
      <c r="EJ108" s="41"/>
      <c r="EK108" s="41"/>
      <c r="EL108" s="41"/>
      <c r="EM108" s="41"/>
      <c r="EN108" s="41"/>
      <c r="EO108" s="41"/>
      <c r="EP108" s="41"/>
      <c r="EQ108" s="41"/>
      <c r="ER108" s="41"/>
      <c r="ES108" s="41"/>
      <c r="ET108" s="41"/>
      <c r="EU108" s="41"/>
      <c r="EV108" s="41"/>
      <c r="EW108" s="41"/>
      <c r="EX108" s="41"/>
      <c r="EY108" s="41"/>
      <c r="EZ108" s="41"/>
      <c r="FA108" s="41"/>
      <c r="FB108" s="41"/>
      <c r="FC108" s="41"/>
      <c r="FD108" s="41"/>
      <c r="FE108" s="41"/>
      <c r="FF108" s="41"/>
      <c r="FG108" s="41"/>
      <c r="FH108" s="41"/>
      <c r="FI108" s="41"/>
      <c r="FJ108" s="41"/>
      <c r="FK108" s="41"/>
      <c r="FL108" s="41"/>
      <c r="FM108" s="41"/>
      <c r="FN108" s="41"/>
      <c r="FO108" s="41"/>
      <c r="FP108" s="41"/>
      <c r="FQ108" s="41"/>
      <c r="FR108" s="41"/>
      <c r="FS108" s="41"/>
      <c r="FT108" s="41"/>
      <c r="FU108" s="41"/>
      <c r="FV108" s="41"/>
      <c r="FW108" s="41"/>
      <c r="FX108" s="41"/>
      <c r="FY108" s="41"/>
      <c r="FZ108" s="41"/>
      <c r="GA108" s="41"/>
      <c r="GB108" s="41"/>
      <c r="GC108" s="41"/>
      <c r="GD108" s="41"/>
      <c r="GE108" s="41"/>
      <c r="GF108" s="41"/>
      <c r="GG108" s="41"/>
      <c r="GH108" s="41"/>
      <c r="GI108" s="41"/>
      <c r="GJ108" s="41"/>
      <c r="GK108" s="41"/>
      <c r="GL108" s="41"/>
      <c r="GM108" s="41"/>
      <c r="GN108" s="41"/>
      <c r="GO108" s="41"/>
      <c r="GP108" s="41"/>
      <c r="GQ108" s="41"/>
      <c r="GR108" s="41"/>
      <c r="GS108" s="41"/>
      <c r="GT108" s="41"/>
      <c r="GU108" s="65"/>
      <c r="GV108" s="65"/>
    </row>
    <row r="109" spans="1:204" s="43" customFormat="1" ht="51" customHeight="1" collapsed="1" x14ac:dyDescent="0.25">
      <c r="A109" s="37">
        <v>19010000</v>
      </c>
      <c r="B109" s="84" t="s">
        <v>93</v>
      </c>
      <c r="C109" s="109">
        <f>SUM(C110:C112)</f>
        <v>120000</v>
      </c>
      <c r="D109" s="109">
        <f>SUM(D110:D112)</f>
        <v>120000</v>
      </c>
      <c r="E109" s="110">
        <f>SUM(E110:E112)</f>
        <v>192820.86</v>
      </c>
      <c r="F109" s="110">
        <f>SUM(F110:F112)</f>
        <v>114397.92</v>
      </c>
      <c r="G109" s="111">
        <f t="shared" si="6"/>
        <v>1.6068404999999999</v>
      </c>
      <c r="H109" s="129">
        <f t="shared" si="11"/>
        <v>1.6855276739297358</v>
      </c>
      <c r="I109" s="111">
        <f t="shared" si="7"/>
        <v>1.6068404999999999</v>
      </c>
      <c r="J109" s="109">
        <f>SUM(J110:J112)</f>
        <v>72820.860000000015</v>
      </c>
      <c r="K109" s="64"/>
      <c r="L109" s="64"/>
      <c r="M109" s="64"/>
      <c r="N109" s="64"/>
      <c r="O109" s="64"/>
      <c r="P109" s="64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  <c r="BH109" s="41"/>
      <c r="BI109" s="41"/>
      <c r="BJ109" s="41"/>
      <c r="BK109" s="41"/>
      <c r="BL109" s="41"/>
      <c r="BM109" s="41"/>
      <c r="BN109" s="41"/>
      <c r="BO109" s="41"/>
      <c r="BP109" s="41"/>
      <c r="BQ109" s="41"/>
      <c r="BR109" s="41"/>
      <c r="BS109" s="41"/>
      <c r="BT109" s="41"/>
      <c r="BU109" s="41"/>
      <c r="BV109" s="41"/>
      <c r="BW109" s="41"/>
      <c r="BX109" s="41"/>
      <c r="BY109" s="41"/>
      <c r="BZ109" s="41"/>
      <c r="CA109" s="41"/>
      <c r="CB109" s="41"/>
      <c r="CC109" s="41"/>
      <c r="CD109" s="41"/>
      <c r="CE109" s="41"/>
      <c r="CF109" s="41"/>
      <c r="CG109" s="41"/>
      <c r="CH109" s="41"/>
      <c r="CI109" s="41"/>
      <c r="CJ109" s="41"/>
      <c r="CK109" s="41"/>
      <c r="CL109" s="41"/>
      <c r="CM109" s="41"/>
      <c r="CN109" s="41"/>
      <c r="CO109" s="41"/>
      <c r="CP109" s="41"/>
      <c r="CQ109" s="41"/>
      <c r="CR109" s="41"/>
      <c r="CS109" s="41"/>
      <c r="CT109" s="41"/>
      <c r="CU109" s="41"/>
      <c r="CV109" s="41"/>
      <c r="CW109" s="41"/>
      <c r="CX109" s="41"/>
      <c r="CY109" s="41"/>
      <c r="CZ109" s="41"/>
      <c r="DA109" s="41"/>
      <c r="DB109" s="41"/>
      <c r="DC109" s="41"/>
      <c r="DD109" s="41"/>
      <c r="DE109" s="41"/>
      <c r="DF109" s="41"/>
      <c r="DG109" s="41"/>
      <c r="DH109" s="41"/>
      <c r="DI109" s="41"/>
      <c r="DJ109" s="41"/>
      <c r="DK109" s="41"/>
      <c r="DL109" s="41"/>
      <c r="DM109" s="41"/>
      <c r="DN109" s="41"/>
      <c r="DO109" s="41"/>
      <c r="DP109" s="41"/>
      <c r="DQ109" s="41"/>
      <c r="DR109" s="41"/>
      <c r="DS109" s="41"/>
      <c r="DT109" s="41"/>
      <c r="DU109" s="41"/>
      <c r="DV109" s="41"/>
      <c r="DW109" s="41"/>
      <c r="DX109" s="41"/>
      <c r="DY109" s="41"/>
      <c r="DZ109" s="41"/>
      <c r="EA109" s="41"/>
      <c r="EB109" s="41"/>
      <c r="EC109" s="41"/>
      <c r="ED109" s="41"/>
      <c r="EE109" s="41"/>
      <c r="EF109" s="41"/>
      <c r="EG109" s="41"/>
      <c r="EH109" s="41"/>
      <c r="EI109" s="41"/>
      <c r="EJ109" s="41"/>
      <c r="EK109" s="41"/>
      <c r="EL109" s="41"/>
      <c r="EM109" s="41"/>
      <c r="EN109" s="41"/>
      <c r="EO109" s="41"/>
      <c r="EP109" s="41"/>
      <c r="EQ109" s="41"/>
      <c r="ER109" s="41"/>
      <c r="ES109" s="41"/>
      <c r="ET109" s="41"/>
      <c r="EU109" s="41"/>
      <c r="EV109" s="41"/>
      <c r="EW109" s="41"/>
      <c r="EX109" s="41"/>
      <c r="EY109" s="41"/>
      <c r="EZ109" s="41"/>
      <c r="FA109" s="41"/>
      <c r="FB109" s="41"/>
      <c r="FC109" s="41"/>
      <c r="FD109" s="41"/>
      <c r="FE109" s="41"/>
      <c r="FF109" s="41"/>
      <c r="FG109" s="41"/>
      <c r="FH109" s="41"/>
      <c r="FI109" s="41"/>
      <c r="FJ109" s="41"/>
      <c r="FK109" s="41"/>
      <c r="FL109" s="41"/>
      <c r="FM109" s="41"/>
      <c r="FN109" s="41"/>
      <c r="FO109" s="41"/>
      <c r="FP109" s="41"/>
      <c r="FQ109" s="41"/>
      <c r="FR109" s="41"/>
      <c r="FS109" s="41"/>
      <c r="FT109" s="41"/>
      <c r="FU109" s="41"/>
      <c r="FV109" s="41"/>
      <c r="FW109" s="41"/>
      <c r="FX109" s="41"/>
      <c r="FY109" s="41"/>
      <c r="FZ109" s="41"/>
      <c r="GA109" s="41"/>
      <c r="GB109" s="41"/>
      <c r="GC109" s="41"/>
      <c r="GD109" s="41"/>
      <c r="GE109" s="41"/>
      <c r="GF109" s="41"/>
      <c r="GG109" s="41"/>
      <c r="GH109" s="41"/>
      <c r="GI109" s="41"/>
      <c r="GJ109" s="41"/>
      <c r="GK109" s="41"/>
      <c r="GL109" s="41"/>
      <c r="GM109" s="41"/>
      <c r="GN109" s="41"/>
      <c r="GO109" s="41"/>
      <c r="GP109" s="41"/>
      <c r="GQ109" s="41"/>
      <c r="GR109" s="41"/>
      <c r="GS109" s="41"/>
      <c r="GT109" s="41"/>
      <c r="GU109" s="65"/>
      <c r="GV109" s="65"/>
    </row>
    <row r="110" spans="1:204" s="43" customFormat="1" ht="99" hidden="1" customHeight="1" outlineLevel="1" x14ac:dyDescent="0.25">
      <c r="A110" s="37">
        <v>19010100</v>
      </c>
      <c r="B110" s="84" t="s">
        <v>94</v>
      </c>
      <c r="C110" s="112">
        <v>40000</v>
      </c>
      <c r="D110" s="112">
        <v>40000</v>
      </c>
      <c r="E110" s="113">
        <v>71779.070000000007</v>
      </c>
      <c r="F110" s="113">
        <v>50485.18</v>
      </c>
      <c r="G110" s="111">
        <f t="shared" si="6"/>
        <v>1.7944767500000001</v>
      </c>
      <c r="H110" s="129">
        <f t="shared" si="11"/>
        <v>1.4217849673904304</v>
      </c>
      <c r="I110" s="111">
        <f t="shared" si="7"/>
        <v>1.7944767500000001</v>
      </c>
      <c r="J110" s="106">
        <f t="shared" ref="J110:J116" si="12">E110-D110</f>
        <v>31779.070000000007</v>
      </c>
      <c r="K110" s="64"/>
      <c r="L110" s="64"/>
      <c r="M110" s="64"/>
      <c r="N110" s="64"/>
      <c r="O110" s="64"/>
      <c r="P110" s="64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  <c r="BH110" s="41"/>
      <c r="BI110" s="41"/>
      <c r="BJ110" s="41"/>
      <c r="BK110" s="41"/>
      <c r="BL110" s="41"/>
      <c r="BM110" s="41"/>
      <c r="BN110" s="41"/>
      <c r="BO110" s="41"/>
      <c r="BP110" s="41"/>
      <c r="BQ110" s="41"/>
      <c r="BR110" s="41"/>
      <c r="BS110" s="41"/>
      <c r="BT110" s="41"/>
      <c r="BU110" s="41"/>
      <c r="BV110" s="41"/>
      <c r="BW110" s="41"/>
      <c r="BX110" s="41"/>
      <c r="BY110" s="41"/>
      <c r="BZ110" s="41"/>
      <c r="CA110" s="41"/>
      <c r="CB110" s="41"/>
      <c r="CC110" s="41"/>
      <c r="CD110" s="41"/>
      <c r="CE110" s="41"/>
      <c r="CF110" s="41"/>
      <c r="CG110" s="41"/>
      <c r="CH110" s="41"/>
      <c r="CI110" s="41"/>
      <c r="CJ110" s="41"/>
      <c r="CK110" s="41"/>
      <c r="CL110" s="41"/>
      <c r="CM110" s="41"/>
      <c r="CN110" s="41"/>
      <c r="CO110" s="41"/>
      <c r="CP110" s="41"/>
      <c r="CQ110" s="41"/>
      <c r="CR110" s="41"/>
      <c r="CS110" s="41"/>
      <c r="CT110" s="41"/>
      <c r="CU110" s="41"/>
      <c r="CV110" s="41"/>
      <c r="CW110" s="41"/>
      <c r="CX110" s="41"/>
      <c r="CY110" s="41"/>
      <c r="CZ110" s="41"/>
      <c r="DA110" s="41"/>
      <c r="DB110" s="41"/>
      <c r="DC110" s="41"/>
      <c r="DD110" s="41"/>
      <c r="DE110" s="41"/>
      <c r="DF110" s="41"/>
      <c r="DG110" s="41"/>
      <c r="DH110" s="41"/>
      <c r="DI110" s="41"/>
      <c r="DJ110" s="41"/>
      <c r="DK110" s="41"/>
      <c r="DL110" s="41"/>
      <c r="DM110" s="41"/>
      <c r="DN110" s="41"/>
      <c r="DO110" s="41"/>
      <c r="DP110" s="41"/>
      <c r="DQ110" s="41"/>
      <c r="DR110" s="41"/>
      <c r="DS110" s="41"/>
      <c r="DT110" s="41"/>
      <c r="DU110" s="41"/>
      <c r="DV110" s="41"/>
      <c r="DW110" s="41"/>
      <c r="DX110" s="41"/>
      <c r="DY110" s="41"/>
      <c r="DZ110" s="41"/>
      <c r="EA110" s="41"/>
      <c r="EB110" s="41"/>
      <c r="EC110" s="41"/>
      <c r="ED110" s="41"/>
      <c r="EE110" s="41"/>
      <c r="EF110" s="41"/>
      <c r="EG110" s="41"/>
      <c r="EH110" s="41"/>
      <c r="EI110" s="41"/>
      <c r="EJ110" s="41"/>
      <c r="EK110" s="41"/>
      <c r="EL110" s="41"/>
      <c r="EM110" s="41"/>
      <c r="EN110" s="41"/>
      <c r="EO110" s="41"/>
      <c r="EP110" s="41"/>
      <c r="EQ110" s="41"/>
      <c r="ER110" s="41"/>
      <c r="ES110" s="41"/>
      <c r="ET110" s="41"/>
      <c r="EU110" s="41"/>
      <c r="EV110" s="41"/>
      <c r="EW110" s="41"/>
      <c r="EX110" s="41"/>
      <c r="EY110" s="41"/>
      <c r="EZ110" s="41"/>
      <c r="FA110" s="41"/>
      <c r="FB110" s="41"/>
      <c r="FC110" s="41"/>
      <c r="FD110" s="41"/>
      <c r="FE110" s="41"/>
      <c r="FF110" s="41"/>
      <c r="FG110" s="41"/>
      <c r="FH110" s="41"/>
      <c r="FI110" s="41"/>
      <c r="FJ110" s="41"/>
      <c r="FK110" s="41"/>
      <c r="FL110" s="41"/>
      <c r="FM110" s="41"/>
      <c r="FN110" s="41"/>
      <c r="FO110" s="41"/>
      <c r="FP110" s="41"/>
      <c r="FQ110" s="41"/>
      <c r="FR110" s="41"/>
      <c r="FS110" s="41"/>
      <c r="FT110" s="41"/>
      <c r="FU110" s="41"/>
      <c r="FV110" s="41"/>
      <c r="FW110" s="41"/>
      <c r="FX110" s="41"/>
      <c r="FY110" s="41"/>
      <c r="FZ110" s="41"/>
      <c r="GA110" s="41"/>
      <c r="GB110" s="41"/>
      <c r="GC110" s="41"/>
      <c r="GD110" s="41"/>
      <c r="GE110" s="41"/>
      <c r="GF110" s="41"/>
      <c r="GG110" s="41"/>
      <c r="GH110" s="41"/>
      <c r="GI110" s="41"/>
      <c r="GJ110" s="41"/>
      <c r="GK110" s="41"/>
      <c r="GL110" s="41"/>
      <c r="GM110" s="41"/>
      <c r="GN110" s="41"/>
      <c r="GO110" s="41"/>
      <c r="GP110" s="41"/>
      <c r="GQ110" s="41"/>
      <c r="GR110" s="41"/>
      <c r="GS110" s="41"/>
      <c r="GT110" s="41"/>
      <c r="GU110" s="65"/>
      <c r="GV110" s="65"/>
    </row>
    <row r="111" spans="1:204" s="43" customFormat="1" ht="198" hidden="1" customHeight="1" outlineLevel="1" x14ac:dyDescent="0.25">
      <c r="A111" s="37">
        <v>19010200</v>
      </c>
      <c r="B111" s="84" t="s">
        <v>95</v>
      </c>
      <c r="C111" s="112">
        <v>30000</v>
      </c>
      <c r="D111" s="112">
        <v>30000</v>
      </c>
      <c r="E111" s="113">
        <v>38157.9</v>
      </c>
      <c r="F111" s="113"/>
      <c r="G111" s="111">
        <f t="shared" si="6"/>
        <v>1.27193</v>
      </c>
      <c r="H111" s="129" t="e">
        <f t="shared" si="11"/>
        <v>#DIV/0!</v>
      </c>
      <c r="I111" s="111">
        <f t="shared" si="7"/>
        <v>1.27193</v>
      </c>
      <c r="J111" s="106">
        <f t="shared" si="12"/>
        <v>8157.9000000000015</v>
      </c>
      <c r="K111" s="64"/>
      <c r="L111" s="64"/>
      <c r="M111" s="64"/>
      <c r="N111" s="64"/>
      <c r="O111" s="64"/>
      <c r="P111" s="64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1"/>
      <c r="BT111" s="41"/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1"/>
      <c r="CJ111" s="41"/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1"/>
      <c r="DB111" s="41"/>
      <c r="DC111" s="41"/>
      <c r="DD111" s="41"/>
      <c r="DE111" s="41"/>
      <c r="DF111" s="41"/>
      <c r="DG111" s="41"/>
      <c r="DH111" s="41"/>
      <c r="DI111" s="41"/>
      <c r="DJ111" s="41"/>
      <c r="DK111" s="41"/>
      <c r="DL111" s="41"/>
      <c r="DM111" s="41"/>
      <c r="DN111" s="41"/>
      <c r="DO111" s="41"/>
      <c r="DP111" s="41"/>
      <c r="DQ111" s="41"/>
      <c r="DR111" s="41"/>
      <c r="DS111" s="41"/>
      <c r="DT111" s="41"/>
      <c r="DU111" s="41"/>
      <c r="DV111" s="41"/>
      <c r="DW111" s="41"/>
      <c r="DX111" s="41"/>
      <c r="DY111" s="41"/>
      <c r="DZ111" s="41"/>
      <c r="EA111" s="41"/>
      <c r="EB111" s="41"/>
      <c r="EC111" s="41"/>
      <c r="ED111" s="41"/>
      <c r="EE111" s="41"/>
      <c r="EF111" s="41"/>
      <c r="EG111" s="41"/>
      <c r="EH111" s="41"/>
      <c r="EI111" s="41"/>
      <c r="EJ111" s="41"/>
      <c r="EK111" s="41"/>
      <c r="EL111" s="41"/>
      <c r="EM111" s="41"/>
      <c r="EN111" s="41"/>
      <c r="EO111" s="41"/>
      <c r="EP111" s="41"/>
      <c r="EQ111" s="41"/>
      <c r="ER111" s="41"/>
      <c r="ES111" s="41"/>
      <c r="ET111" s="41"/>
      <c r="EU111" s="41"/>
      <c r="EV111" s="41"/>
      <c r="EW111" s="41"/>
      <c r="EX111" s="41"/>
      <c r="EY111" s="41"/>
      <c r="EZ111" s="41"/>
      <c r="FA111" s="41"/>
      <c r="FB111" s="41"/>
      <c r="FC111" s="41"/>
      <c r="FD111" s="41"/>
      <c r="FE111" s="41"/>
      <c r="FF111" s="41"/>
      <c r="FG111" s="41"/>
      <c r="FH111" s="41"/>
      <c r="FI111" s="41"/>
      <c r="FJ111" s="41"/>
      <c r="FK111" s="41"/>
      <c r="FL111" s="41"/>
      <c r="FM111" s="41"/>
      <c r="FN111" s="41"/>
      <c r="FO111" s="41"/>
      <c r="FP111" s="41"/>
      <c r="FQ111" s="41"/>
      <c r="FR111" s="41"/>
      <c r="FS111" s="41"/>
      <c r="FT111" s="41"/>
      <c r="FU111" s="41"/>
      <c r="FV111" s="41"/>
      <c r="FW111" s="41"/>
      <c r="FX111" s="41"/>
      <c r="FY111" s="41"/>
      <c r="FZ111" s="41"/>
      <c r="GA111" s="41"/>
      <c r="GB111" s="41"/>
      <c r="GC111" s="41"/>
      <c r="GD111" s="41"/>
      <c r="GE111" s="41"/>
      <c r="GF111" s="41"/>
      <c r="GG111" s="41"/>
      <c r="GH111" s="41"/>
      <c r="GI111" s="41"/>
      <c r="GJ111" s="41"/>
      <c r="GK111" s="41"/>
      <c r="GL111" s="41"/>
      <c r="GM111" s="41"/>
      <c r="GN111" s="41"/>
      <c r="GO111" s="41"/>
      <c r="GP111" s="41"/>
      <c r="GQ111" s="41"/>
      <c r="GR111" s="41"/>
      <c r="GS111" s="41"/>
      <c r="GT111" s="41"/>
      <c r="GU111" s="65"/>
      <c r="GV111" s="65"/>
    </row>
    <row r="112" spans="1:204" s="43" customFormat="1" ht="150" hidden="1" customHeight="1" outlineLevel="1" x14ac:dyDescent="0.25">
      <c r="A112" s="37">
        <v>19010300</v>
      </c>
      <c r="B112" s="84" t="s">
        <v>96</v>
      </c>
      <c r="C112" s="112">
        <v>50000</v>
      </c>
      <c r="D112" s="112">
        <v>50000</v>
      </c>
      <c r="E112" s="113">
        <v>82883.89</v>
      </c>
      <c r="F112" s="113">
        <v>63912.74</v>
      </c>
      <c r="G112" s="111">
        <f t="shared" si="6"/>
        <v>1.6576778000000001</v>
      </c>
      <c r="H112" s="129">
        <f t="shared" si="11"/>
        <v>1.2968289264393922</v>
      </c>
      <c r="I112" s="111">
        <f t="shared" si="7"/>
        <v>1.6576778000000001</v>
      </c>
      <c r="J112" s="106">
        <f t="shared" si="12"/>
        <v>32883.89</v>
      </c>
      <c r="K112" s="64"/>
      <c r="L112" s="64"/>
      <c r="M112" s="64"/>
      <c r="N112" s="64"/>
      <c r="O112" s="64"/>
      <c r="P112" s="64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  <c r="BH112" s="41"/>
      <c r="BI112" s="41"/>
      <c r="BJ112" s="41"/>
      <c r="BK112" s="41"/>
      <c r="BL112" s="41"/>
      <c r="BM112" s="41"/>
      <c r="BN112" s="41"/>
      <c r="BO112" s="41"/>
      <c r="BP112" s="41"/>
      <c r="BQ112" s="41"/>
      <c r="BR112" s="41"/>
      <c r="BS112" s="41"/>
      <c r="BT112" s="41"/>
      <c r="BU112" s="41"/>
      <c r="BV112" s="41"/>
      <c r="BW112" s="41"/>
      <c r="BX112" s="41"/>
      <c r="BY112" s="41"/>
      <c r="BZ112" s="41"/>
      <c r="CA112" s="41"/>
      <c r="CB112" s="41"/>
      <c r="CC112" s="41"/>
      <c r="CD112" s="41"/>
      <c r="CE112" s="41"/>
      <c r="CF112" s="41"/>
      <c r="CG112" s="41"/>
      <c r="CH112" s="41"/>
      <c r="CI112" s="41"/>
      <c r="CJ112" s="41"/>
      <c r="CK112" s="41"/>
      <c r="CL112" s="41"/>
      <c r="CM112" s="41"/>
      <c r="CN112" s="41"/>
      <c r="CO112" s="41"/>
      <c r="CP112" s="41"/>
      <c r="CQ112" s="41"/>
      <c r="CR112" s="41"/>
      <c r="CS112" s="41"/>
      <c r="CT112" s="41"/>
      <c r="CU112" s="41"/>
      <c r="CV112" s="41"/>
      <c r="CW112" s="41"/>
      <c r="CX112" s="41"/>
      <c r="CY112" s="41"/>
      <c r="CZ112" s="41"/>
      <c r="DA112" s="41"/>
      <c r="DB112" s="41"/>
      <c r="DC112" s="41"/>
      <c r="DD112" s="41"/>
      <c r="DE112" s="41"/>
      <c r="DF112" s="41"/>
      <c r="DG112" s="41"/>
      <c r="DH112" s="41"/>
      <c r="DI112" s="41"/>
      <c r="DJ112" s="41"/>
      <c r="DK112" s="41"/>
      <c r="DL112" s="41"/>
      <c r="DM112" s="41"/>
      <c r="DN112" s="41"/>
      <c r="DO112" s="41"/>
      <c r="DP112" s="41"/>
      <c r="DQ112" s="41"/>
      <c r="DR112" s="41"/>
      <c r="DS112" s="41"/>
      <c r="DT112" s="41"/>
      <c r="DU112" s="41"/>
      <c r="DV112" s="41"/>
      <c r="DW112" s="41"/>
      <c r="DX112" s="41"/>
      <c r="DY112" s="41"/>
      <c r="DZ112" s="41"/>
      <c r="EA112" s="41"/>
      <c r="EB112" s="41"/>
      <c r="EC112" s="41"/>
      <c r="ED112" s="41"/>
      <c r="EE112" s="41"/>
      <c r="EF112" s="41"/>
      <c r="EG112" s="41"/>
      <c r="EH112" s="41"/>
      <c r="EI112" s="41"/>
      <c r="EJ112" s="41"/>
      <c r="EK112" s="41"/>
      <c r="EL112" s="41"/>
      <c r="EM112" s="41"/>
      <c r="EN112" s="41"/>
      <c r="EO112" s="41"/>
      <c r="EP112" s="41"/>
      <c r="EQ112" s="41"/>
      <c r="ER112" s="41"/>
      <c r="ES112" s="41"/>
      <c r="ET112" s="41"/>
      <c r="EU112" s="41"/>
      <c r="EV112" s="41"/>
      <c r="EW112" s="41"/>
      <c r="EX112" s="41"/>
      <c r="EY112" s="41"/>
      <c r="EZ112" s="41"/>
      <c r="FA112" s="41"/>
      <c r="FB112" s="41"/>
      <c r="FC112" s="41"/>
      <c r="FD112" s="41"/>
      <c r="FE112" s="41"/>
      <c r="FF112" s="41"/>
      <c r="FG112" s="41"/>
      <c r="FH112" s="41"/>
      <c r="FI112" s="41"/>
      <c r="FJ112" s="41"/>
      <c r="FK112" s="41"/>
      <c r="FL112" s="41"/>
      <c r="FM112" s="41"/>
      <c r="FN112" s="41"/>
      <c r="FO112" s="41"/>
      <c r="FP112" s="41"/>
      <c r="FQ112" s="41"/>
      <c r="FR112" s="41"/>
      <c r="FS112" s="41"/>
      <c r="FT112" s="41"/>
      <c r="FU112" s="41"/>
      <c r="FV112" s="41"/>
      <c r="FW112" s="41"/>
      <c r="FX112" s="41"/>
      <c r="FY112" s="41"/>
      <c r="FZ112" s="41"/>
      <c r="GA112" s="41"/>
      <c r="GB112" s="41"/>
      <c r="GC112" s="41"/>
      <c r="GD112" s="41"/>
      <c r="GE112" s="41"/>
      <c r="GF112" s="41"/>
      <c r="GG112" s="41"/>
      <c r="GH112" s="41"/>
      <c r="GI112" s="41"/>
      <c r="GJ112" s="41"/>
      <c r="GK112" s="41"/>
      <c r="GL112" s="41"/>
      <c r="GM112" s="41"/>
      <c r="GN112" s="41"/>
      <c r="GO112" s="41"/>
      <c r="GP112" s="41"/>
      <c r="GQ112" s="41"/>
      <c r="GR112" s="41"/>
      <c r="GS112" s="41"/>
      <c r="GT112" s="41"/>
      <c r="GU112" s="65"/>
      <c r="GV112" s="65"/>
    </row>
    <row r="113" spans="1:204" s="43" customFormat="1" ht="89.45" customHeight="1" x14ac:dyDescent="0.25">
      <c r="A113" s="37">
        <v>19050200</v>
      </c>
      <c r="B113" s="84" t="s">
        <v>97</v>
      </c>
      <c r="C113" s="112"/>
      <c r="D113" s="112"/>
      <c r="E113" s="113">
        <v>5</v>
      </c>
      <c r="F113" s="113"/>
      <c r="G113" s="111" t="str">
        <f t="shared" si="6"/>
        <v xml:space="preserve"> </v>
      </c>
      <c r="H113" s="129"/>
      <c r="I113" s="111"/>
      <c r="J113" s="106">
        <f t="shared" si="12"/>
        <v>5</v>
      </c>
      <c r="K113" s="64"/>
      <c r="L113" s="64"/>
      <c r="M113" s="64"/>
      <c r="N113" s="64"/>
      <c r="O113" s="64"/>
      <c r="P113" s="64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  <c r="BH113" s="41"/>
      <c r="BI113" s="41"/>
      <c r="BJ113" s="41"/>
      <c r="BK113" s="41"/>
      <c r="BL113" s="41"/>
      <c r="BM113" s="41"/>
      <c r="BN113" s="41"/>
      <c r="BO113" s="41"/>
      <c r="BP113" s="41"/>
      <c r="BQ113" s="41"/>
      <c r="BR113" s="41"/>
      <c r="BS113" s="41"/>
      <c r="BT113" s="41"/>
      <c r="BU113" s="41"/>
      <c r="BV113" s="41"/>
      <c r="BW113" s="41"/>
      <c r="BX113" s="41"/>
      <c r="BY113" s="41"/>
      <c r="BZ113" s="41"/>
      <c r="CA113" s="41"/>
      <c r="CB113" s="41"/>
      <c r="CC113" s="41"/>
      <c r="CD113" s="41"/>
      <c r="CE113" s="41"/>
      <c r="CF113" s="41"/>
      <c r="CG113" s="41"/>
      <c r="CH113" s="41"/>
      <c r="CI113" s="41"/>
      <c r="CJ113" s="41"/>
      <c r="CK113" s="41"/>
      <c r="CL113" s="41"/>
      <c r="CM113" s="41"/>
      <c r="CN113" s="41"/>
      <c r="CO113" s="41"/>
      <c r="CP113" s="41"/>
      <c r="CQ113" s="41"/>
      <c r="CR113" s="41"/>
      <c r="CS113" s="41"/>
      <c r="CT113" s="41"/>
      <c r="CU113" s="41"/>
      <c r="CV113" s="41"/>
      <c r="CW113" s="41"/>
      <c r="CX113" s="41"/>
      <c r="CY113" s="41"/>
      <c r="CZ113" s="41"/>
      <c r="DA113" s="41"/>
      <c r="DB113" s="41"/>
      <c r="DC113" s="41"/>
      <c r="DD113" s="41"/>
      <c r="DE113" s="41"/>
      <c r="DF113" s="41"/>
      <c r="DG113" s="41"/>
      <c r="DH113" s="41"/>
      <c r="DI113" s="41"/>
      <c r="DJ113" s="41"/>
      <c r="DK113" s="41"/>
      <c r="DL113" s="41"/>
      <c r="DM113" s="41"/>
      <c r="DN113" s="41"/>
      <c r="DO113" s="41"/>
      <c r="DP113" s="41"/>
      <c r="DQ113" s="41"/>
      <c r="DR113" s="41"/>
      <c r="DS113" s="41"/>
      <c r="DT113" s="41"/>
      <c r="DU113" s="41"/>
      <c r="DV113" s="41"/>
      <c r="DW113" s="41"/>
      <c r="DX113" s="41"/>
      <c r="DY113" s="41"/>
      <c r="DZ113" s="41"/>
      <c r="EA113" s="41"/>
      <c r="EB113" s="41"/>
      <c r="EC113" s="41"/>
      <c r="ED113" s="41"/>
      <c r="EE113" s="41"/>
      <c r="EF113" s="41"/>
      <c r="EG113" s="41"/>
      <c r="EH113" s="41"/>
      <c r="EI113" s="41"/>
      <c r="EJ113" s="41"/>
      <c r="EK113" s="41"/>
      <c r="EL113" s="41"/>
      <c r="EM113" s="41"/>
      <c r="EN113" s="41"/>
      <c r="EO113" s="41"/>
      <c r="EP113" s="41"/>
      <c r="EQ113" s="41"/>
      <c r="ER113" s="41"/>
      <c r="ES113" s="41"/>
      <c r="ET113" s="41"/>
      <c r="EU113" s="41"/>
      <c r="EV113" s="41"/>
      <c r="EW113" s="41"/>
      <c r="EX113" s="41"/>
      <c r="EY113" s="41"/>
      <c r="EZ113" s="41"/>
      <c r="FA113" s="41"/>
      <c r="FB113" s="41"/>
      <c r="FC113" s="41"/>
      <c r="FD113" s="41"/>
      <c r="FE113" s="41"/>
      <c r="FF113" s="41"/>
      <c r="FG113" s="41"/>
      <c r="FH113" s="41"/>
      <c r="FI113" s="41"/>
      <c r="FJ113" s="41"/>
      <c r="FK113" s="41"/>
      <c r="FL113" s="41"/>
      <c r="FM113" s="41"/>
      <c r="FN113" s="41"/>
      <c r="FO113" s="41"/>
      <c r="FP113" s="41"/>
      <c r="FQ113" s="41"/>
      <c r="FR113" s="41"/>
      <c r="FS113" s="41"/>
      <c r="FT113" s="41"/>
      <c r="FU113" s="41"/>
      <c r="FV113" s="41"/>
      <c r="FW113" s="41"/>
      <c r="FX113" s="41"/>
      <c r="FY113" s="41"/>
      <c r="FZ113" s="41"/>
      <c r="GA113" s="41"/>
      <c r="GB113" s="41"/>
      <c r="GC113" s="41"/>
      <c r="GD113" s="41"/>
      <c r="GE113" s="41"/>
      <c r="GF113" s="41"/>
      <c r="GG113" s="41"/>
      <c r="GH113" s="41"/>
      <c r="GI113" s="41"/>
      <c r="GJ113" s="41"/>
      <c r="GK113" s="41"/>
      <c r="GL113" s="41"/>
      <c r="GM113" s="41"/>
      <c r="GN113" s="41"/>
      <c r="GO113" s="41"/>
      <c r="GP113" s="41"/>
      <c r="GQ113" s="41"/>
      <c r="GR113" s="41"/>
      <c r="GS113" s="41"/>
      <c r="GT113" s="41"/>
      <c r="GU113" s="65"/>
      <c r="GV113" s="65"/>
    </row>
    <row r="114" spans="1:204" s="43" customFormat="1" ht="94.15" customHeight="1" x14ac:dyDescent="0.25">
      <c r="A114" s="37">
        <v>21110000</v>
      </c>
      <c r="B114" s="85" t="s">
        <v>98</v>
      </c>
      <c r="C114" s="112"/>
      <c r="D114" s="112"/>
      <c r="E114" s="113">
        <v>12486</v>
      </c>
      <c r="F114" s="113"/>
      <c r="G114" s="111" t="str">
        <f t="shared" si="6"/>
        <v xml:space="preserve"> </v>
      </c>
      <c r="H114" s="129"/>
      <c r="I114" s="111"/>
      <c r="J114" s="106">
        <f t="shared" si="12"/>
        <v>12486</v>
      </c>
      <c r="K114" s="64"/>
      <c r="L114" s="64"/>
      <c r="M114" s="64"/>
      <c r="N114" s="64"/>
      <c r="O114" s="64"/>
      <c r="P114" s="64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  <c r="BH114" s="41"/>
      <c r="BI114" s="41"/>
      <c r="BJ114" s="41"/>
      <c r="BK114" s="41"/>
      <c r="BL114" s="41"/>
      <c r="BM114" s="41"/>
      <c r="BN114" s="41"/>
      <c r="BO114" s="41"/>
      <c r="BP114" s="41"/>
      <c r="BQ114" s="41"/>
      <c r="BR114" s="41"/>
      <c r="BS114" s="41"/>
      <c r="BT114" s="41"/>
      <c r="BU114" s="41"/>
      <c r="BV114" s="41"/>
      <c r="BW114" s="41"/>
      <c r="BX114" s="41"/>
      <c r="BY114" s="41"/>
      <c r="BZ114" s="41"/>
      <c r="CA114" s="41"/>
      <c r="CB114" s="41"/>
      <c r="CC114" s="41"/>
      <c r="CD114" s="41"/>
      <c r="CE114" s="41"/>
      <c r="CF114" s="41"/>
      <c r="CG114" s="41"/>
      <c r="CH114" s="41"/>
      <c r="CI114" s="41"/>
      <c r="CJ114" s="41"/>
      <c r="CK114" s="41"/>
      <c r="CL114" s="41"/>
      <c r="CM114" s="41"/>
      <c r="CN114" s="41"/>
      <c r="CO114" s="41"/>
      <c r="CP114" s="41"/>
      <c r="CQ114" s="41"/>
      <c r="CR114" s="41"/>
      <c r="CS114" s="41"/>
      <c r="CT114" s="41"/>
      <c r="CU114" s="41"/>
      <c r="CV114" s="41"/>
      <c r="CW114" s="41"/>
      <c r="CX114" s="41"/>
      <c r="CY114" s="41"/>
      <c r="CZ114" s="41"/>
      <c r="DA114" s="41"/>
      <c r="DB114" s="41"/>
      <c r="DC114" s="41"/>
      <c r="DD114" s="41"/>
      <c r="DE114" s="41"/>
      <c r="DF114" s="41"/>
      <c r="DG114" s="41"/>
      <c r="DH114" s="41"/>
      <c r="DI114" s="41"/>
      <c r="DJ114" s="41"/>
      <c r="DK114" s="41"/>
      <c r="DL114" s="41"/>
      <c r="DM114" s="41"/>
      <c r="DN114" s="41"/>
      <c r="DO114" s="41"/>
      <c r="DP114" s="41"/>
      <c r="DQ114" s="41"/>
      <c r="DR114" s="41"/>
      <c r="DS114" s="41"/>
      <c r="DT114" s="41"/>
      <c r="DU114" s="41"/>
      <c r="DV114" s="41"/>
      <c r="DW114" s="41"/>
      <c r="DX114" s="41"/>
      <c r="DY114" s="41"/>
      <c r="DZ114" s="41"/>
      <c r="EA114" s="41"/>
      <c r="EB114" s="41"/>
      <c r="EC114" s="41"/>
      <c r="ED114" s="41"/>
      <c r="EE114" s="41"/>
      <c r="EF114" s="41"/>
      <c r="EG114" s="41"/>
      <c r="EH114" s="41"/>
      <c r="EI114" s="41"/>
      <c r="EJ114" s="41"/>
      <c r="EK114" s="41"/>
      <c r="EL114" s="41"/>
      <c r="EM114" s="41"/>
      <c r="EN114" s="41"/>
      <c r="EO114" s="41"/>
      <c r="EP114" s="41"/>
      <c r="EQ114" s="41"/>
      <c r="ER114" s="41"/>
      <c r="ES114" s="41"/>
      <c r="ET114" s="41"/>
      <c r="EU114" s="41"/>
      <c r="EV114" s="41"/>
      <c r="EW114" s="41"/>
      <c r="EX114" s="41"/>
      <c r="EY114" s="41"/>
      <c r="EZ114" s="41"/>
      <c r="FA114" s="41"/>
      <c r="FB114" s="41"/>
      <c r="FC114" s="41"/>
      <c r="FD114" s="41"/>
      <c r="FE114" s="41"/>
      <c r="FF114" s="41"/>
      <c r="FG114" s="41"/>
      <c r="FH114" s="41"/>
      <c r="FI114" s="41"/>
      <c r="FJ114" s="41"/>
      <c r="FK114" s="41"/>
      <c r="FL114" s="41"/>
      <c r="FM114" s="41"/>
      <c r="FN114" s="41"/>
      <c r="FO114" s="41"/>
      <c r="FP114" s="41"/>
      <c r="FQ114" s="41"/>
      <c r="FR114" s="41"/>
      <c r="FS114" s="41"/>
      <c r="FT114" s="41"/>
      <c r="FU114" s="41"/>
      <c r="FV114" s="41"/>
      <c r="FW114" s="41"/>
      <c r="FX114" s="41"/>
      <c r="FY114" s="41"/>
      <c r="FZ114" s="41"/>
      <c r="GA114" s="41"/>
      <c r="GB114" s="41"/>
      <c r="GC114" s="41"/>
      <c r="GD114" s="41"/>
      <c r="GE114" s="41"/>
      <c r="GF114" s="41"/>
      <c r="GG114" s="41"/>
      <c r="GH114" s="41"/>
      <c r="GI114" s="41"/>
      <c r="GJ114" s="41"/>
      <c r="GK114" s="41"/>
      <c r="GL114" s="41"/>
      <c r="GM114" s="41"/>
      <c r="GN114" s="41"/>
      <c r="GO114" s="41"/>
      <c r="GP114" s="41"/>
      <c r="GQ114" s="41"/>
      <c r="GR114" s="41"/>
      <c r="GS114" s="41"/>
      <c r="GT114" s="41"/>
      <c r="GU114" s="65"/>
      <c r="GV114" s="65"/>
    </row>
    <row r="115" spans="1:204" s="43" customFormat="1" ht="45.6" customHeight="1" x14ac:dyDescent="0.25">
      <c r="A115" s="37">
        <v>24062100</v>
      </c>
      <c r="B115" s="84" t="s">
        <v>99</v>
      </c>
      <c r="C115" s="112"/>
      <c r="D115" s="112"/>
      <c r="E115" s="113">
        <v>13344.93</v>
      </c>
      <c r="F115" s="113">
        <v>110.5</v>
      </c>
      <c r="G115" s="111" t="str">
        <f t="shared" si="6"/>
        <v xml:space="preserve"> </v>
      </c>
      <c r="H115" s="129"/>
      <c r="I115" s="111"/>
      <c r="J115" s="106">
        <f t="shared" si="12"/>
        <v>13344.93</v>
      </c>
      <c r="K115" s="64"/>
      <c r="L115" s="64"/>
      <c r="M115" s="64"/>
      <c r="N115" s="64"/>
      <c r="O115" s="64"/>
      <c r="P115" s="64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  <c r="BH115" s="41"/>
      <c r="BI115" s="41"/>
      <c r="BJ115" s="41"/>
      <c r="BK115" s="41"/>
      <c r="BL115" s="41"/>
      <c r="BM115" s="41"/>
      <c r="BN115" s="41"/>
      <c r="BO115" s="41"/>
      <c r="BP115" s="41"/>
      <c r="BQ115" s="41"/>
      <c r="BR115" s="41"/>
      <c r="BS115" s="41"/>
      <c r="BT115" s="41"/>
      <c r="BU115" s="41"/>
      <c r="BV115" s="41"/>
      <c r="BW115" s="41"/>
      <c r="BX115" s="41"/>
      <c r="BY115" s="41"/>
      <c r="BZ115" s="41"/>
      <c r="CA115" s="41"/>
      <c r="CB115" s="41"/>
      <c r="CC115" s="41"/>
      <c r="CD115" s="41"/>
      <c r="CE115" s="41"/>
      <c r="CF115" s="41"/>
      <c r="CG115" s="41"/>
      <c r="CH115" s="41"/>
      <c r="CI115" s="41"/>
      <c r="CJ115" s="41"/>
      <c r="CK115" s="41"/>
      <c r="CL115" s="41"/>
      <c r="CM115" s="41"/>
      <c r="CN115" s="41"/>
      <c r="CO115" s="41"/>
      <c r="CP115" s="41"/>
      <c r="CQ115" s="41"/>
      <c r="CR115" s="41"/>
      <c r="CS115" s="41"/>
      <c r="CT115" s="41"/>
      <c r="CU115" s="41"/>
      <c r="CV115" s="41"/>
      <c r="CW115" s="41"/>
      <c r="CX115" s="41"/>
      <c r="CY115" s="41"/>
      <c r="CZ115" s="41"/>
      <c r="DA115" s="41"/>
      <c r="DB115" s="41"/>
      <c r="DC115" s="41"/>
      <c r="DD115" s="41"/>
      <c r="DE115" s="41"/>
      <c r="DF115" s="41"/>
      <c r="DG115" s="41"/>
      <c r="DH115" s="41"/>
      <c r="DI115" s="41"/>
      <c r="DJ115" s="41"/>
      <c r="DK115" s="41"/>
      <c r="DL115" s="41"/>
      <c r="DM115" s="41"/>
      <c r="DN115" s="41"/>
      <c r="DO115" s="41"/>
      <c r="DP115" s="41"/>
      <c r="DQ115" s="41"/>
      <c r="DR115" s="41"/>
      <c r="DS115" s="41"/>
      <c r="DT115" s="41"/>
      <c r="DU115" s="41"/>
      <c r="DV115" s="41"/>
      <c r="DW115" s="41"/>
      <c r="DX115" s="41"/>
      <c r="DY115" s="41"/>
      <c r="DZ115" s="41"/>
      <c r="EA115" s="41"/>
      <c r="EB115" s="41"/>
      <c r="EC115" s="41"/>
      <c r="ED115" s="41"/>
      <c r="EE115" s="41"/>
      <c r="EF115" s="41"/>
      <c r="EG115" s="41"/>
      <c r="EH115" s="41"/>
      <c r="EI115" s="41"/>
      <c r="EJ115" s="41"/>
      <c r="EK115" s="41"/>
      <c r="EL115" s="41"/>
      <c r="EM115" s="41"/>
      <c r="EN115" s="41"/>
      <c r="EO115" s="41"/>
      <c r="EP115" s="41"/>
      <c r="EQ115" s="41"/>
      <c r="ER115" s="41"/>
      <c r="ES115" s="41"/>
      <c r="ET115" s="41"/>
      <c r="EU115" s="41"/>
      <c r="EV115" s="41"/>
      <c r="EW115" s="41"/>
      <c r="EX115" s="41"/>
      <c r="EY115" s="41"/>
      <c r="EZ115" s="41"/>
      <c r="FA115" s="41"/>
      <c r="FB115" s="41"/>
      <c r="FC115" s="41"/>
      <c r="FD115" s="41"/>
      <c r="FE115" s="41"/>
      <c r="FF115" s="41"/>
      <c r="FG115" s="41"/>
      <c r="FH115" s="41"/>
      <c r="FI115" s="41"/>
      <c r="FJ115" s="41"/>
      <c r="FK115" s="41"/>
      <c r="FL115" s="41"/>
      <c r="FM115" s="41"/>
      <c r="FN115" s="41"/>
      <c r="FO115" s="41"/>
      <c r="FP115" s="41"/>
      <c r="FQ115" s="41"/>
      <c r="FR115" s="41"/>
      <c r="FS115" s="41"/>
      <c r="FT115" s="41"/>
      <c r="FU115" s="41"/>
      <c r="FV115" s="41"/>
      <c r="FW115" s="41"/>
      <c r="FX115" s="41"/>
      <c r="FY115" s="41"/>
      <c r="FZ115" s="41"/>
      <c r="GA115" s="41"/>
      <c r="GB115" s="41"/>
      <c r="GC115" s="41"/>
      <c r="GD115" s="41"/>
      <c r="GE115" s="41"/>
      <c r="GF115" s="41"/>
      <c r="GG115" s="41"/>
      <c r="GH115" s="41"/>
      <c r="GI115" s="41"/>
      <c r="GJ115" s="41"/>
      <c r="GK115" s="41"/>
      <c r="GL115" s="41"/>
      <c r="GM115" s="41"/>
      <c r="GN115" s="41"/>
      <c r="GO115" s="41"/>
      <c r="GP115" s="41"/>
      <c r="GQ115" s="41"/>
      <c r="GR115" s="41"/>
      <c r="GS115" s="41"/>
      <c r="GT115" s="41"/>
      <c r="GU115" s="65"/>
      <c r="GV115" s="65"/>
    </row>
    <row r="116" spans="1:204" s="43" customFormat="1" ht="61.5" customHeight="1" x14ac:dyDescent="0.25">
      <c r="A116" s="37">
        <v>24170000</v>
      </c>
      <c r="B116" s="84" t="s">
        <v>100</v>
      </c>
      <c r="C116" s="112"/>
      <c r="D116" s="112"/>
      <c r="E116" s="113">
        <v>7954</v>
      </c>
      <c r="F116" s="113">
        <v>235550.6</v>
      </c>
      <c r="G116" s="111" t="str">
        <f t="shared" si="6"/>
        <v xml:space="preserve"> </v>
      </c>
      <c r="H116" s="129">
        <f t="shared" si="11"/>
        <v>3.3767691527850065E-2</v>
      </c>
      <c r="I116" s="111"/>
      <c r="J116" s="113">
        <f t="shared" si="12"/>
        <v>7954</v>
      </c>
      <c r="K116" s="64"/>
      <c r="L116" s="64"/>
      <c r="M116" s="64"/>
      <c r="N116" s="64"/>
      <c r="O116" s="64"/>
      <c r="P116" s="64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  <c r="BH116" s="41"/>
      <c r="BI116" s="41"/>
      <c r="BJ116" s="41"/>
      <c r="BK116" s="41"/>
      <c r="BL116" s="41"/>
      <c r="BM116" s="41"/>
      <c r="BN116" s="41"/>
      <c r="BO116" s="41"/>
      <c r="BP116" s="41"/>
      <c r="BQ116" s="41"/>
      <c r="BR116" s="41"/>
      <c r="BS116" s="41"/>
      <c r="BT116" s="41"/>
      <c r="BU116" s="41"/>
      <c r="BV116" s="41"/>
      <c r="BW116" s="41"/>
      <c r="BX116" s="41"/>
      <c r="BY116" s="41"/>
      <c r="BZ116" s="41"/>
      <c r="CA116" s="41"/>
      <c r="CB116" s="41"/>
      <c r="CC116" s="41"/>
      <c r="CD116" s="41"/>
      <c r="CE116" s="41"/>
      <c r="CF116" s="41"/>
      <c r="CG116" s="41"/>
      <c r="CH116" s="41"/>
      <c r="CI116" s="41"/>
      <c r="CJ116" s="41"/>
      <c r="CK116" s="41"/>
      <c r="CL116" s="41"/>
      <c r="CM116" s="41"/>
      <c r="CN116" s="41"/>
      <c r="CO116" s="41"/>
      <c r="CP116" s="41"/>
      <c r="CQ116" s="41"/>
      <c r="CR116" s="41"/>
      <c r="CS116" s="41"/>
      <c r="CT116" s="41"/>
      <c r="CU116" s="41"/>
      <c r="CV116" s="41"/>
      <c r="CW116" s="41"/>
      <c r="CX116" s="41"/>
      <c r="CY116" s="41"/>
      <c r="CZ116" s="41"/>
      <c r="DA116" s="41"/>
      <c r="DB116" s="41"/>
      <c r="DC116" s="41"/>
      <c r="DD116" s="41"/>
      <c r="DE116" s="41"/>
      <c r="DF116" s="41"/>
      <c r="DG116" s="41"/>
      <c r="DH116" s="41"/>
      <c r="DI116" s="41"/>
      <c r="DJ116" s="41"/>
      <c r="DK116" s="41"/>
      <c r="DL116" s="41"/>
      <c r="DM116" s="41"/>
      <c r="DN116" s="41"/>
      <c r="DO116" s="41"/>
      <c r="DP116" s="41"/>
      <c r="DQ116" s="41"/>
      <c r="DR116" s="41"/>
      <c r="DS116" s="41"/>
      <c r="DT116" s="41"/>
      <c r="DU116" s="41"/>
      <c r="DV116" s="41"/>
      <c r="DW116" s="41"/>
      <c r="DX116" s="41"/>
      <c r="DY116" s="41"/>
      <c r="DZ116" s="41"/>
      <c r="EA116" s="41"/>
      <c r="EB116" s="41"/>
      <c r="EC116" s="41"/>
      <c r="ED116" s="41"/>
      <c r="EE116" s="41"/>
      <c r="EF116" s="41"/>
      <c r="EG116" s="41"/>
      <c r="EH116" s="41"/>
      <c r="EI116" s="41"/>
      <c r="EJ116" s="41"/>
      <c r="EK116" s="41"/>
      <c r="EL116" s="41"/>
      <c r="EM116" s="41"/>
      <c r="EN116" s="41"/>
      <c r="EO116" s="41"/>
      <c r="EP116" s="41"/>
      <c r="EQ116" s="41"/>
      <c r="ER116" s="41"/>
      <c r="ES116" s="41"/>
      <c r="ET116" s="41"/>
      <c r="EU116" s="41"/>
      <c r="EV116" s="41"/>
      <c r="EW116" s="41"/>
      <c r="EX116" s="41"/>
      <c r="EY116" s="41"/>
      <c r="EZ116" s="41"/>
      <c r="FA116" s="41"/>
      <c r="FB116" s="41"/>
      <c r="FC116" s="41"/>
      <c r="FD116" s="41"/>
      <c r="FE116" s="41"/>
      <c r="FF116" s="41"/>
      <c r="FG116" s="41"/>
      <c r="FH116" s="41"/>
      <c r="FI116" s="41"/>
      <c r="FJ116" s="41"/>
      <c r="FK116" s="41"/>
      <c r="FL116" s="41"/>
      <c r="FM116" s="41"/>
      <c r="FN116" s="41"/>
      <c r="FO116" s="41"/>
      <c r="FP116" s="41"/>
      <c r="FQ116" s="41"/>
      <c r="FR116" s="41"/>
      <c r="FS116" s="41"/>
      <c r="FT116" s="41"/>
      <c r="FU116" s="41"/>
      <c r="FV116" s="41"/>
      <c r="FW116" s="41"/>
      <c r="FX116" s="41"/>
      <c r="FY116" s="41"/>
      <c r="FZ116" s="41"/>
      <c r="GA116" s="41"/>
      <c r="GB116" s="41"/>
      <c r="GC116" s="41"/>
      <c r="GD116" s="41"/>
      <c r="GE116" s="41"/>
      <c r="GF116" s="41"/>
      <c r="GG116" s="41"/>
      <c r="GH116" s="41"/>
      <c r="GI116" s="41"/>
      <c r="GJ116" s="41"/>
      <c r="GK116" s="41"/>
      <c r="GL116" s="41"/>
      <c r="GM116" s="41"/>
      <c r="GN116" s="41"/>
      <c r="GO116" s="41"/>
      <c r="GP116" s="41"/>
      <c r="GQ116" s="41"/>
      <c r="GR116" s="41"/>
      <c r="GS116" s="41"/>
      <c r="GT116" s="41"/>
      <c r="GU116" s="65"/>
      <c r="GV116" s="65"/>
    </row>
    <row r="117" spans="1:204" s="43" customFormat="1" ht="48" customHeight="1" collapsed="1" x14ac:dyDescent="0.25">
      <c r="A117" s="37">
        <v>25000000</v>
      </c>
      <c r="B117" s="85" t="s">
        <v>101</v>
      </c>
      <c r="C117" s="112">
        <f>SUM(C118:C122)</f>
        <v>18026900</v>
      </c>
      <c r="D117" s="112">
        <f>SUM(D118:D122)</f>
        <v>18026900</v>
      </c>
      <c r="E117" s="113">
        <f>SUM(E118:E122)</f>
        <v>45920412.779999994</v>
      </c>
      <c r="F117" s="113">
        <f>SUM(F118:F122)</f>
        <v>27830177.560000002</v>
      </c>
      <c r="G117" s="111" t="s">
        <v>10</v>
      </c>
      <c r="H117" s="129">
        <f t="shared" si="11"/>
        <v>1.6500222710041521</v>
      </c>
      <c r="I117" s="111" t="s">
        <v>14</v>
      </c>
      <c r="J117" s="130">
        <f>SUM(J118:J122)</f>
        <v>27893512.779999994</v>
      </c>
      <c r="K117" s="64"/>
      <c r="L117" s="64"/>
      <c r="M117" s="64"/>
      <c r="N117" s="64"/>
      <c r="O117" s="64"/>
      <c r="P117" s="64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  <c r="DI117" s="41"/>
      <c r="DJ117" s="41"/>
      <c r="DK117" s="41"/>
      <c r="DL117" s="41"/>
      <c r="DM117" s="41"/>
      <c r="DN117" s="41"/>
      <c r="DO117" s="41"/>
      <c r="DP117" s="41"/>
      <c r="DQ117" s="41"/>
      <c r="DR117" s="41"/>
      <c r="DS117" s="41"/>
      <c r="DT117" s="41"/>
      <c r="DU117" s="41"/>
      <c r="DV117" s="41"/>
      <c r="DW117" s="41"/>
      <c r="DX117" s="41"/>
      <c r="DY117" s="41"/>
      <c r="DZ117" s="41"/>
      <c r="EA117" s="41"/>
      <c r="EB117" s="41"/>
      <c r="EC117" s="41"/>
      <c r="ED117" s="41"/>
      <c r="EE117" s="41"/>
      <c r="EF117" s="41"/>
      <c r="EG117" s="41"/>
      <c r="EH117" s="41"/>
      <c r="EI117" s="41"/>
      <c r="EJ117" s="41"/>
      <c r="EK117" s="41"/>
      <c r="EL117" s="41"/>
      <c r="EM117" s="41"/>
      <c r="EN117" s="41"/>
      <c r="EO117" s="41"/>
      <c r="EP117" s="41"/>
      <c r="EQ117" s="41"/>
      <c r="ER117" s="41"/>
      <c r="ES117" s="41"/>
      <c r="ET117" s="41"/>
      <c r="EU117" s="41"/>
      <c r="EV117" s="41"/>
      <c r="EW117" s="41"/>
      <c r="EX117" s="41"/>
      <c r="EY117" s="41"/>
      <c r="EZ117" s="41"/>
      <c r="FA117" s="41"/>
      <c r="FB117" s="41"/>
      <c r="FC117" s="41"/>
      <c r="FD117" s="41"/>
      <c r="FE117" s="41"/>
      <c r="FF117" s="41"/>
      <c r="FG117" s="41"/>
      <c r="FH117" s="41"/>
      <c r="FI117" s="41"/>
      <c r="FJ117" s="41"/>
      <c r="FK117" s="41"/>
      <c r="FL117" s="41"/>
      <c r="FM117" s="41"/>
      <c r="FN117" s="41"/>
      <c r="FO117" s="41"/>
      <c r="FP117" s="41"/>
      <c r="FQ117" s="41"/>
      <c r="FR117" s="41"/>
      <c r="FS117" s="41"/>
      <c r="FT117" s="41"/>
      <c r="FU117" s="41"/>
      <c r="FV117" s="41"/>
      <c r="FW117" s="41"/>
      <c r="FX117" s="41"/>
      <c r="FY117" s="41"/>
      <c r="FZ117" s="41"/>
      <c r="GA117" s="41"/>
      <c r="GB117" s="41"/>
      <c r="GC117" s="41"/>
      <c r="GD117" s="41"/>
      <c r="GE117" s="41"/>
      <c r="GF117" s="41"/>
      <c r="GG117" s="41"/>
      <c r="GH117" s="41"/>
      <c r="GI117" s="41"/>
      <c r="GJ117" s="41"/>
      <c r="GK117" s="41"/>
      <c r="GL117" s="41"/>
      <c r="GM117" s="41"/>
      <c r="GN117" s="41"/>
      <c r="GO117" s="41"/>
      <c r="GP117" s="41"/>
      <c r="GQ117" s="41"/>
      <c r="GR117" s="41"/>
      <c r="GS117" s="41"/>
      <c r="GT117" s="41"/>
      <c r="GU117" s="65"/>
      <c r="GV117" s="65"/>
    </row>
    <row r="118" spans="1:204" s="43" customFormat="1" ht="107.25" hidden="1" customHeight="1" outlineLevel="1" x14ac:dyDescent="0.25">
      <c r="A118" s="37">
        <v>25010100</v>
      </c>
      <c r="B118" s="84" t="s">
        <v>102</v>
      </c>
      <c r="C118" s="112">
        <v>17405800</v>
      </c>
      <c r="D118" s="112">
        <v>17405800</v>
      </c>
      <c r="E118" s="113">
        <v>10685382.869999999</v>
      </c>
      <c r="F118" s="113">
        <v>7409910.1699999999</v>
      </c>
      <c r="G118" s="111">
        <f t="shared" si="6"/>
        <v>0.61389783118270913</v>
      </c>
      <c r="H118" s="129">
        <f t="shared" si="11"/>
        <v>1.4420394613231862</v>
      </c>
      <c r="I118" s="111">
        <f t="shared" si="7"/>
        <v>0.61389783118270913</v>
      </c>
      <c r="J118" s="106">
        <f>E118-D118</f>
        <v>-6720417.1300000008</v>
      </c>
      <c r="K118" s="64"/>
      <c r="L118" s="64"/>
      <c r="M118" s="64"/>
      <c r="N118" s="64"/>
      <c r="O118" s="64"/>
      <c r="P118" s="64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  <c r="BH118" s="41"/>
      <c r="BI118" s="41"/>
      <c r="BJ118" s="41"/>
      <c r="BK118" s="41"/>
      <c r="BL118" s="41"/>
      <c r="BM118" s="41"/>
      <c r="BN118" s="41"/>
      <c r="BO118" s="41"/>
      <c r="BP118" s="41"/>
      <c r="BQ118" s="41"/>
      <c r="BR118" s="41"/>
      <c r="BS118" s="41"/>
      <c r="BT118" s="41"/>
      <c r="BU118" s="41"/>
      <c r="BV118" s="41"/>
      <c r="BW118" s="41"/>
      <c r="BX118" s="41"/>
      <c r="BY118" s="41"/>
      <c r="BZ118" s="41"/>
      <c r="CA118" s="41"/>
      <c r="CB118" s="41"/>
      <c r="CC118" s="41"/>
      <c r="CD118" s="41"/>
      <c r="CE118" s="41"/>
      <c r="CF118" s="41"/>
      <c r="CG118" s="41"/>
      <c r="CH118" s="41"/>
      <c r="CI118" s="41"/>
      <c r="CJ118" s="41"/>
      <c r="CK118" s="41"/>
      <c r="CL118" s="41"/>
      <c r="CM118" s="41"/>
      <c r="CN118" s="41"/>
      <c r="CO118" s="41"/>
      <c r="CP118" s="41"/>
      <c r="CQ118" s="41"/>
      <c r="CR118" s="41"/>
      <c r="CS118" s="41"/>
      <c r="CT118" s="41"/>
      <c r="CU118" s="41"/>
      <c r="CV118" s="41"/>
      <c r="CW118" s="41"/>
      <c r="CX118" s="41"/>
      <c r="CY118" s="41"/>
      <c r="CZ118" s="41"/>
      <c r="DA118" s="41"/>
      <c r="DB118" s="41"/>
      <c r="DC118" s="41"/>
      <c r="DD118" s="41"/>
      <c r="DE118" s="41"/>
      <c r="DF118" s="41"/>
      <c r="DG118" s="41"/>
      <c r="DH118" s="41"/>
      <c r="DI118" s="41"/>
      <c r="DJ118" s="41"/>
      <c r="DK118" s="41"/>
      <c r="DL118" s="41"/>
      <c r="DM118" s="41"/>
      <c r="DN118" s="41"/>
      <c r="DO118" s="41"/>
      <c r="DP118" s="41"/>
      <c r="DQ118" s="41"/>
      <c r="DR118" s="41"/>
      <c r="DS118" s="41"/>
      <c r="DT118" s="41"/>
      <c r="DU118" s="41"/>
      <c r="DV118" s="41"/>
      <c r="DW118" s="41"/>
      <c r="DX118" s="41"/>
      <c r="DY118" s="41"/>
      <c r="DZ118" s="41"/>
      <c r="EA118" s="41"/>
      <c r="EB118" s="41"/>
      <c r="EC118" s="41"/>
      <c r="ED118" s="41"/>
      <c r="EE118" s="41"/>
      <c r="EF118" s="41"/>
      <c r="EG118" s="41"/>
      <c r="EH118" s="41"/>
      <c r="EI118" s="41"/>
      <c r="EJ118" s="41"/>
      <c r="EK118" s="41"/>
      <c r="EL118" s="41"/>
      <c r="EM118" s="41"/>
      <c r="EN118" s="41"/>
      <c r="EO118" s="41"/>
      <c r="EP118" s="41"/>
      <c r="EQ118" s="41"/>
      <c r="ER118" s="41"/>
      <c r="ES118" s="41"/>
      <c r="ET118" s="41"/>
      <c r="EU118" s="41"/>
      <c r="EV118" s="41"/>
      <c r="EW118" s="41"/>
      <c r="EX118" s="41"/>
      <c r="EY118" s="41"/>
      <c r="EZ118" s="41"/>
      <c r="FA118" s="41"/>
      <c r="FB118" s="41"/>
      <c r="FC118" s="41"/>
      <c r="FD118" s="41"/>
      <c r="FE118" s="41"/>
      <c r="FF118" s="41"/>
      <c r="FG118" s="41"/>
      <c r="FH118" s="41"/>
      <c r="FI118" s="41"/>
      <c r="FJ118" s="41"/>
      <c r="FK118" s="41"/>
      <c r="FL118" s="41"/>
      <c r="FM118" s="41"/>
      <c r="FN118" s="41"/>
      <c r="FO118" s="41"/>
      <c r="FP118" s="41"/>
      <c r="FQ118" s="41"/>
      <c r="FR118" s="41"/>
      <c r="FS118" s="41"/>
      <c r="FT118" s="41"/>
      <c r="FU118" s="41"/>
      <c r="FV118" s="41"/>
      <c r="FW118" s="41"/>
      <c r="FX118" s="41"/>
      <c r="FY118" s="41"/>
      <c r="FZ118" s="41"/>
      <c r="GA118" s="41"/>
      <c r="GB118" s="41"/>
      <c r="GC118" s="41"/>
      <c r="GD118" s="41"/>
      <c r="GE118" s="41"/>
      <c r="GF118" s="41"/>
      <c r="GG118" s="41"/>
      <c r="GH118" s="41"/>
      <c r="GI118" s="41"/>
      <c r="GJ118" s="41"/>
      <c r="GK118" s="41"/>
      <c r="GL118" s="41"/>
      <c r="GM118" s="41"/>
      <c r="GN118" s="41"/>
      <c r="GO118" s="41"/>
      <c r="GP118" s="41"/>
      <c r="GQ118" s="41"/>
      <c r="GR118" s="41"/>
      <c r="GS118" s="41"/>
      <c r="GT118" s="41"/>
      <c r="GU118" s="65"/>
      <c r="GV118" s="65"/>
    </row>
    <row r="119" spans="1:204" s="43" customFormat="1" ht="123.75" hidden="1" customHeight="1" outlineLevel="1" x14ac:dyDescent="0.25">
      <c r="A119" s="37">
        <v>25010300</v>
      </c>
      <c r="B119" s="86" t="s">
        <v>103</v>
      </c>
      <c r="C119" s="112">
        <v>621100</v>
      </c>
      <c r="D119" s="112">
        <v>621100</v>
      </c>
      <c r="E119" s="113">
        <v>770086.17</v>
      </c>
      <c r="F119" s="113">
        <v>561368.9</v>
      </c>
      <c r="G119" s="111">
        <f t="shared" si="6"/>
        <v>1.239874690066012</v>
      </c>
      <c r="H119" s="129">
        <f t="shared" si="11"/>
        <v>1.371800557529995</v>
      </c>
      <c r="I119" s="111">
        <f t="shared" si="7"/>
        <v>1.239874690066012</v>
      </c>
      <c r="J119" s="106">
        <f t="shared" ref="J119:J131" si="13">E119-D119</f>
        <v>148986.17000000004</v>
      </c>
      <c r="K119" s="64"/>
      <c r="L119" s="64"/>
      <c r="M119" s="64"/>
      <c r="N119" s="64"/>
      <c r="O119" s="64"/>
      <c r="P119" s="64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1"/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1"/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1"/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1"/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1"/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1"/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1"/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1"/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1"/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1"/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  <c r="GS119" s="41"/>
      <c r="GT119" s="41"/>
      <c r="GU119" s="65"/>
      <c r="GV119" s="65"/>
    </row>
    <row r="120" spans="1:204" s="43" customFormat="1" ht="31.5" hidden="1" customHeight="1" outlineLevel="1" x14ac:dyDescent="0.25">
      <c r="A120" s="37">
        <v>25010400</v>
      </c>
      <c r="B120" s="87" t="s">
        <v>104</v>
      </c>
      <c r="C120" s="112"/>
      <c r="D120" s="112"/>
      <c r="E120" s="113">
        <v>120121.33</v>
      </c>
      <c r="F120" s="113">
        <v>72061.02</v>
      </c>
      <c r="G120" s="111" t="str">
        <f t="shared" si="6"/>
        <v xml:space="preserve"> </v>
      </c>
      <c r="H120" s="129">
        <f t="shared" si="11"/>
        <v>1.6669390746897559</v>
      </c>
      <c r="I120" s="111" t="e">
        <f t="shared" si="7"/>
        <v>#DIV/0!</v>
      </c>
      <c r="J120" s="106">
        <f t="shared" si="13"/>
        <v>120121.33</v>
      </c>
      <c r="K120" s="64"/>
      <c r="L120" s="64"/>
      <c r="M120" s="64"/>
      <c r="N120" s="64"/>
      <c r="O120" s="64"/>
      <c r="P120" s="64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  <c r="GS120" s="41"/>
      <c r="GT120" s="41"/>
      <c r="GU120" s="65"/>
      <c r="GV120" s="65"/>
    </row>
    <row r="121" spans="1:204" s="23" customFormat="1" ht="57.75" hidden="1" customHeight="1" outlineLevel="1" x14ac:dyDescent="0.2">
      <c r="A121" s="37">
        <v>25020100</v>
      </c>
      <c r="B121" s="85" t="s">
        <v>105</v>
      </c>
      <c r="C121" s="112"/>
      <c r="D121" s="112"/>
      <c r="E121" s="113">
        <v>34232080.799999997</v>
      </c>
      <c r="F121" s="113">
        <v>9169674.7200000007</v>
      </c>
      <c r="G121" s="111" t="str">
        <f t="shared" si="6"/>
        <v xml:space="preserve"> </v>
      </c>
      <c r="H121" s="129">
        <f t="shared" si="11"/>
        <v>3.7331837655414666</v>
      </c>
      <c r="I121" s="111" t="e">
        <f t="shared" si="7"/>
        <v>#DIV/0!</v>
      </c>
      <c r="J121" s="106">
        <f t="shared" si="13"/>
        <v>34232080.799999997</v>
      </c>
      <c r="K121" s="45"/>
      <c r="L121" s="45"/>
      <c r="M121" s="45"/>
      <c r="N121" s="45"/>
      <c r="O121" s="45"/>
      <c r="P121" s="45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  <c r="DN121" s="28"/>
      <c r="DO121" s="28"/>
      <c r="DP121" s="28"/>
      <c r="DQ121" s="28"/>
      <c r="DR121" s="28"/>
      <c r="DS121" s="28"/>
      <c r="DT121" s="28"/>
      <c r="DU121" s="28"/>
      <c r="DV121" s="28"/>
      <c r="DW121" s="28"/>
      <c r="DX121" s="28"/>
      <c r="DY121" s="28"/>
      <c r="DZ121" s="28"/>
      <c r="EA121" s="28"/>
      <c r="EB121" s="28"/>
      <c r="EC121" s="28"/>
      <c r="ED121" s="28"/>
      <c r="EE121" s="28"/>
      <c r="EF121" s="28"/>
      <c r="EG121" s="28"/>
      <c r="EH121" s="28"/>
      <c r="EI121" s="28"/>
      <c r="EJ121" s="28"/>
      <c r="EK121" s="28"/>
      <c r="EL121" s="28"/>
      <c r="EM121" s="28"/>
      <c r="EN121" s="28"/>
      <c r="EO121" s="28"/>
      <c r="EP121" s="28"/>
      <c r="EQ121" s="28"/>
      <c r="ER121" s="28"/>
      <c r="ES121" s="28"/>
      <c r="ET121" s="28"/>
      <c r="EU121" s="28"/>
      <c r="EV121" s="28"/>
      <c r="EW121" s="28"/>
      <c r="EX121" s="28"/>
      <c r="EY121" s="28"/>
      <c r="EZ121" s="28"/>
      <c r="FA121" s="28"/>
      <c r="FB121" s="28"/>
      <c r="FC121" s="28"/>
      <c r="FD121" s="28"/>
      <c r="FE121" s="28"/>
      <c r="FF121" s="28"/>
      <c r="FG121" s="28"/>
      <c r="FH121" s="28"/>
      <c r="FI121" s="28"/>
      <c r="FJ121" s="28"/>
      <c r="FK121" s="28"/>
      <c r="FL121" s="28"/>
      <c r="FM121" s="28"/>
      <c r="FN121" s="28"/>
      <c r="FO121" s="28"/>
      <c r="FP121" s="28"/>
      <c r="FQ121" s="28"/>
      <c r="FR121" s="28"/>
      <c r="FS121" s="28"/>
      <c r="FT121" s="28"/>
      <c r="FU121" s="28"/>
      <c r="FV121" s="28"/>
      <c r="FW121" s="28"/>
      <c r="FX121" s="28"/>
      <c r="FY121" s="28"/>
      <c r="FZ121" s="28"/>
      <c r="GA121" s="28"/>
      <c r="GB121" s="28"/>
      <c r="GC121" s="28"/>
      <c r="GD121" s="28"/>
      <c r="GE121" s="28"/>
      <c r="GF121" s="28"/>
      <c r="GG121" s="28"/>
      <c r="GH121" s="28"/>
      <c r="GI121" s="28"/>
      <c r="GJ121" s="28"/>
      <c r="GK121" s="28"/>
      <c r="GL121" s="28"/>
      <c r="GM121" s="28"/>
      <c r="GN121" s="28"/>
      <c r="GO121" s="28"/>
      <c r="GP121" s="28"/>
      <c r="GQ121" s="28"/>
      <c r="GR121" s="28"/>
      <c r="GS121" s="28"/>
      <c r="GT121" s="28"/>
      <c r="GU121" s="48"/>
      <c r="GV121" s="48"/>
    </row>
    <row r="122" spans="1:204" s="43" customFormat="1" ht="80.25" hidden="1" customHeight="1" outlineLevel="1" x14ac:dyDescent="0.25">
      <c r="A122" s="37">
        <v>25020200</v>
      </c>
      <c r="B122" s="80" t="s">
        <v>106</v>
      </c>
      <c r="C122" s="112"/>
      <c r="D122" s="112"/>
      <c r="E122" s="131">
        <v>112741.61</v>
      </c>
      <c r="F122" s="113">
        <v>10617162.75</v>
      </c>
      <c r="G122" s="111" t="str">
        <f t="shared" si="6"/>
        <v xml:space="preserve"> </v>
      </c>
      <c r="H122" s="129">
        <f t="shared" si="11"/>
        <v>1.0618807741267788E-2</v>
      </c>
      <c r="I122" s="111" t="e">
        <f t="shared" si="7"/>
        <v>#DIV/0!</v>
      </c>
      <c r="J122" s="106">
        <f t="shared" si="13"/>
        <v>112741.61</v>
      </c>
      <c r="K122" s="64"/>
      <c r="L122" s="64"/>
      <c r="M122" s="64"/>
      <c r="N122" s="64"/>
      <c r="O122" s="64"/>
      <c r="P122" s="64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  <c r="BH122" s="41"/>
      <c r="BI122" s="41"/>
      <c r="BJ122" s="41"/>
      <c r="BK122" s="41"/>
      <c r="BL122" s="41"/>
      <c r="BM122" s="41"/>
      <c r="BN122" s="41"/>
      <c r="BO122" s="41"/>
      <c r="BP122" s="41"/>
      <c r="BQ122" s="41"/>
      <c r="BR122" s="41"/>
      <c r="BS122" s="41"/>
      <c r="BT122" s="41"/>
      <c r="BU122" s="41"/>
      <c r="BV122" s="41"/>
      <c r="BW122" s="41"/>
      <c r="BX122" s="41"/>
      <c r="BY122" s="41"/>
      <c r="BZ122" s="41"/>
      <c r="CA122" s="41"/>
      <c r="CB122" s="41"/>
      <c r="CC122" s="41"/>
      <c r="CD122" s="41"/>
      <c r="CE122" s="41"/>
      <c r="CF122" s="41"/>
      <c r="CG122" s="41"/>
      <c r="CH122" s="41"/>
      <c r="CI122" s="41"/>
      <c r="CJ122" s="41"/>
      <c r="CK122" s="41"/>
      <c r="CL122" s="41"/>
      <c r="CM122" s="41"/>
      <c r="CN122" s="41"/>
      <c r="CO122" s="41"/>
      <c r="CP122" s="41"/>
      <c r="CQ122" s="41"/>
      <c r="CR122" s="41"/>
      <c r="CS122" s="41"/>
      <c r="CT122" s="41"/>
      <c r="CU122" s="41"/>
      <c r="CV122" s="41"/>
      <c r="CW122" s="41"/>
      <c r="CX122" s="41"/>
      <c r="CY122" s="41"/>
      <c r="CZ122" s="41"/>
      <c r="DA122" s="41"/>
      <c r="DB122" s="41"/>
      <c r="DC122" s="41"/>
      <c r="DD122" s="41"/>
      <c r="DE122" s="41"/>
      <c r="DF122" s="41"/>
      <c r="DG122" s="41"/>
      <c r="DH122" s="41"/>
      <c r="DI122" s="41"/>
      <c r="DJ122" s="41"/>
      <c r="DK122" s="41"/>
      <c r="DL122" s="41"/>
      <c r="DM122" s="41"/>
      <c r="DN122" s="41"/>
      <c r="DO122" s="41"/>
      <c r="DP122" s="41"/>
      <c r="DQ122" s="41"/>
      <c r="DR122" s="41"/>
      <c r="DS122" s="41"/>
      <c r="DT122" s="41"/>
      <c r="DU122" s="41"/>
      <c r="DV122" s="41"/>
      <c r="DW122" s="41"/>
      <c r="DX122" s="41"/>
      <c r="DY122" s="41"/>
      <c r="DZ122" s="41"/>
      <c r="EA122" s="41"/>
      <c r="EB122" s="41"/>
      <c r="EC122" s="41"/>
      <c r="ED122" s="41"/>
      <c r="EE122" s="41"/>
      <c r="EF122" s="41"/>
      <c r="EG122" s="41"/>
      <c r="EH122" s="41"/>
      <c r="EI122" s="41"/>
      <c r="EJ122" s="41"/>
      <c r="EK122" s="41"/>
      <c r="EL122" s="41"/>
      <c r="EM122" s="41"/>
      <c r="EN122" s="41"/>
      <c r="EO122" s="41"/>
      <c r="EP122" s="41"/>
      <c r="EQ122" s="41"/>
      <c r="ER122" s="41"/>
      <c r="ES122" s="41"/>
      <c r="ET122" s="41"/>
      <c r="EU122" s="41"/>
      <c r="EV122" s="41"/>
      <c r="EW122" s="41"/>
      <c r="EX122" s="41"/>
      <c r="EY122" s="41"/>
      <c r="EZ122" s="41"/>
      <c r="FA122" s="41"/>
      <c r="FB122" s="41"/>
      <c r="FC122" s="41"/>
      <c r="FD122" s="41"/>
      <c r="FE122" s="41"/>
      <c r="FF122" s="41"/>
      <c r="FG122" s="41"/>
      <c r="FH122" s="41"/>
      <c r="FI122" s="41"/>
      <c r="FJ122" s="41"/>
      <c r="FK122" s="41"/>
      <c r="FL122" s="41"/>
      <c r="FM122" s="41"/>
      <c r="FN122" s="41"/>
      <c r="FO122" s="41"/>
      <c r="FP122" s="41"/>
      <c r="FQ122" s="41"/>
      <c r="FR122" s="41"/>
      <c r="FS122" s="41"/>
      <c r="FT122" s="41"/>
      <c r="FU122" s="41"/>
      <c r="FV122" s="41"/>
      <c r="FW122" s="41"/>
      <c r="FX122" s="41"/>
      <c r="FY122" s="41"/>
      <c r="FZ122" s="41"/>
      <c r="GA122" s="41"/>
      <c r="GB122" s="41"/>
      <c r="GC122" s="41"/>
      <c r="GD122" s="41"/>
      <c r="GE122" s="41"/>
      <c r="GF122" s="41"/>
      <c r="GG122" s="41"/>
      <c r="GH122" s="41"/>
      <c r="GI122" s="41"/>
      <c r="GJ122" s="41"/>
      <c r="GK122" s="41"/>
      <c r="GL122" s="41"/>
      <c r="GM122" s="41"/>
      <c r="GN122" s="41"/>
      <c r="GO122" s="41"/>
      <c r="GP122" s="41"/>
      <c r="GQ122" s="41"/>
      <c r="GR122" s="41"/>
      <c r="GS122" s="41"/>
      <c r="GT122" s="41"/>
      <c r="GU122" s="65"/>
      <c r="GV122" s="65"/>
    </row>
    <row r="123" spans="1:204" s="43" customFormat="1" ht="45.75" customHeight="1" x14ac:dyDescent="0.25">
      <c r="A123" s="37">
        <v>31030000</v>
      </c>
      <c r="B123" s="84" t="s">
        <v>107</v>
      </c>
      <c r="C123" s="132">
        <v>3000000</v>
      </c>
      <c r="D123" s="132">
        <v>3000000</v>
      </c>
      <c r="E123" s="133">
        <v>1962956.75</v>
      </c>
      <c r="F123" s="133">
        <v>832586.68</v>
      </c>
      <c r="G123" s="111">
        <f t="shared" si="6"/>
        <v>0.65431891666666664</v>
      </c>
      <c r="H123" s="129" t="s">
        <v>14</v>
      </c>
      <c r="I123" s="111">
        <f t="shared" si="7"/>
        <v>0.65431891666666664</v>
      </c>
      <c r="J123" s="106">
        <f t="shared" si="13"/>
        <v>-1037043.25</v>
      </c>
      <c r="K123" s="64"/>
      <c r="L123" s="64"/>
      <c r="M123" s="64"/>
      <c r="N123" s="64"/>
      <c r="O123" s="64"/>
      <c r="P123" s="64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  <c r="BH123" s="41"/>
      <c r="BI123" s="41"/>
      <c r="BJ123" s="41"/>
      <c r="BK123" s="41"/>
      <c r="BL123" s="41"/>
      <c r="BM123" s="41"/>
      <c r="BN123" s="41"/>
      <c r="BO123" s="41"/>
      <c r="BP123" s="41"/>
      <c r="BQ123" s="41"/>
      <c r="BR123" s="41"/>
      <c r="BS123" s="41"/>
      <c r="BT123" s="41"/>
      <c r="BU123" s="41"/>
      <c r="BV123" s="41"/>
      <c r="BW123" s="41"/>
      <c r="BX123" s="41"/>
      <c r="BY123" s="41"/>
      <c r="BZ123" s="41"/>
      <c r="CA123" s="41"/>
      <c r="CB123" s="41"/>
      <c r="CC123" s="41"/>
      <c r="CD123" s="41"/>
      <c r="CE123" s="41"/>
      <c r="CF123" s="41"/>
      <c r="CG123" s="41"/>
      <c r="CH123" s="41"/>
      <c r="CI123" s="41"/>
      <c r="CJ123" s="41"/>
      <c r="CK123" s="41"/>
      <c r="CL123" s="41"/>
      <c r="CM123" s="41"/>
      <c r="CN123" s="41"/>
      <c r="CO123" s="41"/>
      <c r="CP123" s="41"/>
      <c r="CQ123" s="41"/>
      <c r="CR123" s="41"/>
      <c r="CS123" s="41"/>
      <c r="CT123" s="41"/>
      <c r="CU123" s="41"/>
      <c r="CV123" s="41"/>
      <c r="CW123" s="41"/>
      <c r="CX123" s="41"/>
      <c r="CY123" s="41"/>
      <c r="CZ123" s="41"/>
      <c r="DA123" s="41"/>
      <c r="DB123" s="41"/>
      <c r="DC123" s="41"/>
      <c r="DD123" s="41"/>
      <c r="DE123" s="41"/>
      <c r="DF123" s="41"/>
      <c r="DG123" s="41"/>
      <c r="DH123" s="41"/>
      <c r="DI123" s="41"/>
      <c r="DJ123" s="41"/>
      <c r="DK123" s="41"/>
      <c r="DL123" s="41"/>
      <c r="DM123" s="41"/>
      <c r="DN123" s="41"/>
      <c r="DO123" s="41"/>
      <c r="DP123" s="41"/>
      <c r="DQ123" s="41"/>
      <c r="DR123" s="41"/>
      <c r="DS123" s="41"/>
      <c r="DT123" s="41"/>
      <c r="DU123" s="41"/>
      <c r="DV123" s="41"/>
      <c r="DW123" s="41"/>
      <c r="DX123" s="41"/>
      <c r="DY123" s="41"/>
      <c r="DZ123" s="41"/>
      <c r="EA123" s="41"/>
      <c r="EB123" s="41"/>
      <c r="EC123" s="41"/>
      <c r="ED123" s="41"/>
      <c r="EE123" s="41"/>
      <c r="EF123" s="41"/>
      <c r="EG123" s="41"/>
      <c r="EH123" s="41"/>
      <c r="EI123" s="41"/>
      <c r="EJ123" s="41"/>
      <c r="EK123" s="41"/>
      <c r="EL123" s="41"/>
      <c r="EM123" s="41"/>
      <c r="EN123" s="41"/>
      <c r="EO123" s="41"/>
      <c r="EP123" s="41"/>
      <c r="EQ123" s="41"/>
      <c r="ER123" s="41"/>
      <c r="ES123" s="41"/>
      <c r="ET123" s="41"/>
      <c r="EU123" s="41"/>
      <c r="EV123" s="41"/>
      <c r="EW123" s="41"/>
      <c r="EX123" s="41"/>
      <c r="EY123" s="41"/>
      <c r="EZ123" s="41"/>
      <c r="FA123" s="41"/>
      <c r="FB123" s="41"/>
      <c r="FC123" s="41"/>
      <c r="FD123" s="41"/>
      <c r="FE123" s="41"/>
      <c r="FF123" s="41"/>
      <c r="FG123" s="41"/>
      <c r="FH123" s="41"/>
      <c r="FI123" s="41"/>
      <c r="FJ123" s="41"/>
      <c r="FK123" s="41"/>
      <c r="FL123" s="41"/>
      <c r="FM123" s="41"/>
      <c r="FN123" s="41"/>
      <c r="FO123" s="41"/>
      <c r="FP123" s="41"/>
      <c r="FQ123" s="41"/>
      <c r="FR123" s="41"/>
      <c r="FS123" s="41"/>
      <c r="FT123" s="41"/>
      <c r="FU123" s="41"/>
      <c r="FV123" s="41"/>
      <c r="FW123" s="41"/>
      <c r="FX123" s="41"/>
      <c r="FY123" s="41"/>
      <c r="FZ123" s="41"/>
      <c r="GA123" s="41"/>
      <c r="GB123" s="41"/>
      <c r="GC123" s="41"/>
      <c r="GD123" s="41"/>
      <c r="GE123" s="41"/>
      <c r="GF123" s="41"/>
      <c r="GG123" s="41"/>
      <c r="GH123" s="41"/>
      <c r="GI123" s="41"/>
      <c r="GJ123" s="41"/>
      <c r="GK123" s="41"/>
      <c r="GL123" s="41"/>
      <c r="GM123" s="41"/>
      <c r="GN123" s="41"/>
      <c r="GO123" s="41"/>
      <c r="GP123" s="41"/>
      <c r="GQ123" s="41"/>
      <c r="GR123" s="41"/>
      <c r="GS123" s="41"/>
      <c r="GT123" s="41"/>
      <c r="GU123" s="65"/>
      <c r="GV123" s="65"/>
    </row>
    <row r="124" spans="1:204" s="43" customFormat="1" ht="45" customHeight="1" x14ac:dyDescent="0.25">
      <c r="A124" s="37">
        <v>33010100</v>
      </c>
      <c r="B124" s="84" t="s">
        <v>108</v>
      </c>
      <c r="C124" s="113">
        <v>11822700</v>
      </c>
      <c r="D124" s="113">
        <v>11822700</v>
      </c>
      <c r="E124" s="113">
        <v>9454163.1600000001</v>
      </c>
      <c r="F124" s="113">
        <v>3466886.72</v>
      </c>
      <c r="G124" s="111">
        <f t="shared" si="6"/>
        <v>0.79966193509096906</v>
      </c>
      <c r="H124" s="129" t="s">
        <v>14</v>
      </c>
      <c r="I124" s="111">
        <f t="shared" si="7"/>
        <v>0.79966193509096906</v>
      </c>
      <c r="J124" s="106">
        <f t="shared" si="13"/>
        <v>-2368536.84</v>
      </c>
      <c r="K124" s="64"/>
      <c r="L124" s="64"/>
      <c r="M124" s="64"/>
      <c r="N124" s="64"/>
      <c r="O124" s="64"/>
      <c r="P124" s="64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  <c r="BH124" s="41"/>
      <c r="BI124" s="41"/>
      <c r="BJ124" s="41"/>
      <c r="BK124" s="41"/>
      <c r="BL124" s="41"/>
      <c r="BM124" s="41"/>
      <c r="BN124" s="41"/>
      <c r="BO124" s="41"/>
      <c r="BP124" s="41"/>
      <c r="BQ124" s="41"/>
      <c r="BR124" s="41"/>
      <c r="BS124" s="41"/>
      <c r="BT124" s="41"/>
      <c r="BU124" s="41"/>
      <c r="BV124" s="41"/>
      <c r="BW124" s="41"/>
      <c r="BX124" s="41"/>
      <c r="BY124" s="41"/>
      <c r="BZ124" s="41"/>
      <c r="CA124" s="41"/>
      <c r="CB124" s="41"/>
      <c r="CC124" s="41"/>
      <c r="CD124" s="41"/>
      <c r="CE124" s="41"/>
      <c r="CF124" s="41"/>
      <c r="CG124" s="41"/>
      <c r="CH124" s="41"/>
      <c r="CI124" s="41"/>
      <c r="CJ124" s="41"/>
      <c r="CK124" s="41"/>
      <c r="CL124" s="41"/>
      <c r="CM124" s="41"/>
      <c r="CN124" s="41"/>
      <c r="CO124" s="41"/>
      <c r="CP124" s="41"/>
      <c r="CQ124" s="41"/>
      <c r="CR124" s="41"/>
      <c r="CS124" s="41"/>
      <c r="CT124" s="41"/>
      <c r="CU124" s="41"/>
      <c r="CV124" s="41"/>
      <c r="CW124" s="41"/>
      <c r="CX124" s="41"/>
      <c r="CY124" s="41"/>
      <c r="CZ124" s="41"/>
      <c r="DA124" s="41"/>
      <c r="DB124" s="41"/>
      <c r="DC124" s="41"/>
      <c r="DD124" s="41"/>
      <c r="DE124" s="41"/>
      <c r="DF124" s="41"/>
      <c r="DG124" s="41"/>
      <c r="DH124" s="41"/>
      <c r="DI124" s="41"/>
      <c r="DJ124" s="41"/>
      <c r="DK124" s="41"/>
      <c r="DL124" s="41"/>
      <c r="DM124" s="41"/>
      <c r="DN124" s="41"/>
      <c r="DO124" s="41"/>
      <c r="DP124" s="41"/>
      <c r="DQ124" s="41"/>
      <c r="DR124" s="41"/>
      <c r="DS124" s="41"/>
      <c r="DT124" s="41"/>
      <c r="DU124" s="41"/>
      <c r="DV124" s="41"/>
      <c r="DW124" s="41"/>
      <c r="DX124" s="41"/>
      <c r="DY124" s="41"/>
      <c r="DZ124" s="41"/>
      <c r="EA124" s="41"/>
      <c r="EB124" s="41"/>
      <c r="EC124" s="41"/>
      <c r="ED124" s="41"/>
      <c r="EE124" s="41"/>
      <c r="EF124" s="41"/>
      <c r="EG124" s="41"/>
      <c r="EH124" s="41"/>
      <c r="EI124" s="41"/>
      <c r="EJ124" s="41"/>
      <c r="EK124" s="41"/>
      <c r="EL124" s="41"/>
      <c r="EM124" s="41"/>
      <c r="EN124" s="41"/>
      <c r="EO124" s="41"/>
      <c r="EP124" s="41"/>
      <c r="EQ124" s="41"/>
      <c r="ER124" s="41"/>
      <c r="ES124" s="41"/>
      <c r="ET124" s="41"/>
      <c r="EU124" s="41"/>
      <c r="EV124" s="41"/>
      <c r="EW124" s="41"/>
      <c r="EX124" s="41"/>
      <c r="EY124" s="41"/>
      <c r="EZ124" s="41"/>
      <c r="FA124" s="41"/>
      <c r="FB124" s="41"/>
      <c r="FC124" s="41"/>
      <c r="FD124" s="41"/>
      <c r="FE124" s="41"/>
      <c r="FF124" s="41"/>
      <c r="FG124" s="41"/>
      <c r="FH124" s="41"/>
      <c r="FI124" s="41"/>
      <c r="FJ124" s="41"/>
      <c r="FK124" s="41"/>
      <c r="FL124" s="41"/>
      <c r="FM124" s="41"/>
      <c r="FN124" s="41"/>
      <c r="FO124" s="41"/>
      <c r="FP124" s="41"/>
      <c r="FQ124" s="41"/>
      <c r="FR124" s="41"/>
      <c r="FS124" s="41"/>
      <c r="FT124" s="41"/>
      <c r="FU124" s="41"/>
      <c r="FV124" s="41"/>
      <c r="FW124" s="41"/>
      <c r="FX124" s="41"/>
      <c r="FY124" s="41"/>
      <c r="FZ124" s="41"/>
      <c r="GA124" s="41"/>
      <c r="GB124" s="41"/>
      <c r="GC124" s="41"/>
      <c r="GD124" s="41"/>
      <c r="GE124" s="41"/>
      <c r="GF124" s="41"/>
      <c r="GG124" s="41"/>
      <c r="GH124" s="41"/>
      <c r="GI124" s="41"/>
      <c r="GJ124" s="41"/>
      <c r="GK124" s="41"/>
      <c r="GL124" s="41"/>
      <c r="GM124" s="41"/>
      <c r="GN124" s="41"/>
      <c r="GO124" s="41"/>
      <c r="GP124" s="41"/>
      <c r="GQ124" s="41"/>
      <c r="GR124" s="41"/>
      <c r="GS124" s="41"/>
      <c r="GT124" s="41"/>
      <c r="GU124" s="65"/>
      <c r="GV124" s="65"/>
    </row>
    <row r="125" spans="1:204" s="43" customFormat="1" ht="100.9" customHeight="1" x14ac:dyDescent="0.25">
      <c r="A125" s="37">
        <v>50110000</v>
      </c>
      <c r="B125" s="85" t="s">
        <v>109</v>
      </c>
      <c r="C125" s="113"/>
      <c r="D125" s="113"/>
      <c r="E125" s="113">
        <v>754106.03</v>
      </c>
      <c r="F125" s="113">
        <v>331071.55</v>
      </c>
      <c r="G125" s="111" t="str">
        <f t="shared" si="6"/>
        <v xml:space="preserve"> </v>
      </c>
      <c r="H125" s="129" t="s">
        <v>14</v>
      </c>
      <c r="I125" s="111"/>
      <c r="J125" s="106">
        <f>E125-D125</f>
        <v>754106.03</v>
      </c>
      <c r="K125" s="64"/>
      <c r="L125" s="64"/>
      <c r="M125" s="64"/>
      <c r="N125" s="64"/>
      <c r="O125" s="64"/>
      <c r="P125" s="64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  <c r="BH125" s="41"/>
      <c r="BI125" s="41"/>
      <c r="BJ125" s="41"/>
      <c r="BK125" s="41"/>
      <c r="BL125" s="41"/>
      <c r="BM125" s="41"/>
      <c r="BN125" s="41"/>
      <c r="BO125" s="41"/>
      <c r="BP125" s="41"/>
      <c r="BQ125" s="41"/>
      <c r="BR125" s="41"/>
      <c r="BS125" s="41"/>
      <c r="BT125" s="41"/>
      <c r="BU125" s="41"/>
      <c r="BV125" s="41"/>
      <c r="BW125" s="41"/>
      <c r="BX125" s="41"/>
      <c r="BY125" s="41"/>
      <c r="BZ125" s="41"/>
      <c r="CA125" s="41"/>
      <c r="CB125" s="41"/>
      <c r="CC125" s="41"/>
      <c r="CD125" s="41"/>
      <c r="CE125" s="41"/>
      <c r="CF125" s="41"/>
      <c r="CG125" s="41"/>
      <c r="CH125" s="41"/>
      <c r="CI125" s="41"/>
      <c r="CJ125" s="41"/>
      <c r="CK125" s="41"/>
      <c r="CL125" s="41"/>
      <c r="CM125" s="41"/>
      <c r="CN125" s="41"/>
      <c r="CO125" s="41"/>
      <c r="CP125" s="41"/>
      <c r="CQ125" s="41"/>
      <c r="CR125" s="41"/>
      <c r="CS125" s="41"/>
      <c r="CT125" s="41"/>
      <c r="CU125" s="41"/>
      <c r="CV125" s="41"/>
      <c r="CW125" s="41"/>
      <c r="CX125" s="41"/>
      <c r="CY125" s="41"/>
      <c r="CZ125" s="41"/>
      <c r="DA125" s="41"/>
      <c r="DB125" s="41"/>
      <c r="DC125" s="41"/>
      <c r="DD125" s="41"/>
      <c r="DE125" s="41"/>
      <c r="DF125" s="41"/>
      <c r="DG125" s="41"/>
      <c r="DH125" s="41"/>
      <c r="DI125" s="41"/>
      <c r="DJ125" s="41"/>
      <c r="DK125" s="41"/>
      <c r="DL125" s="41"/>
      <c r="DM125" s="41"/>
      <c r="DN125" s="41"/>
      <c r="DO125" s="41"/>
      <c r="DP125" s="41"/>
      <c r="DQ125" s="41"/>
      <c r="DR125" s="41"/>
      <c r="DS125" s="41"/>
      <c r="DT125" s="41"/>
      <c r="DU125" s="41"/>
      <c r="DV125" s="41"/>
      <c r="DW125" s="41"/>
      <c r="DX125" s="41"/>
      <c r="DY125" s="41"/>
      <c r="DZ125" s="41"/>
      <c r="EA125" s="41"/>
      <c r="EB125" s="41"/>
      <c r="EC125" s="41"/>
      <c r="ED125" s="41"/>
      <c r="EE125" s="41"/>
      <c r="EF125" s="41"/>
      <c r="EG125" s="41"/>
      <c r="EH125" s="41"/>
      <c r="EI125" s="41"/>
      <c r="EJ125" s="41"/>
      <c r="EK125" s="41"/>
      <c r="EL125" s="41"/>
      <c r="EM125" s="41"/>
      <c r="EN125" s="41"/>
      <c r="EO125" s="41"/>
      <c r="EP125" s="41"/>
      <c r="EQ125" s="41"/>
      <c r="ER125" s="41"/>
      <c r="ES125" s="41"/>
      <c r="ET125" s="41"/>
      <c r="EU125" s="41"/>
      <c r="EV125" s="41"/>
      <c r="EW125" s="41"/>
      <c r="EX125" s="41"/>
      <c r="EY125" s="41"/>
      <c r="EZ125" s="41"/>
      <c r="FA125" s="41"/>
      <c r="FB125" s="41"/>
      <c r="FC125" s="41"/>
      <c r="FD125" s="41"/>
      <c r="FE125" s="41"/>
      <c r="FF125" s="41"/>
      <c r="FG125" s="41"/>
      <c r="FH125" s="41"/>
      <c r="FI125" s="41"/>
      <c r="FJ125" s="41"/>
      <c r="FK125" s="41"/>
      <c r="FL125" s="41"/>
      <c r="FM125" s="41"/>
      <c r="FN125" s="41"/>
      <c r="FO125" s="41"/>
      <c r="FP125" s="41"/>
      <c r="FQ125" s="41"/>
      <c r="FR125" s="41"/>
      <c r="FS125" s="41"/>
      <c r="FT125" s="41"/>
      <c r="FU125" s="41"/>
      <c r="FV125" s="41"/>
      <c r="FW125" s="41"/>
      <c r="FX125" s="41"/>
      <c r="FY125" s="41"/>
      <c r="FZ125" s="41"/>
      <c r="GA125" s="41"/>
      <c r="GB125" s="41"/>
      <c r="GC125" s="41"/>
      <c r="GD125" s="41"/>
      <c r="GE125" s="41"/>
      <c r="GF125" s="41"/>
      <c r="GG125" s="41"/>
      <c r="GH125" s="41"/>
      <c r="GI125" s="41"/>
      <c r="GJ125" s="41"/>
      <c r="GK125" s="41"/>
      <c r="GL125" s="41"/>
      <c r="GM125" s="41"/>
      <c r="GN125" s="41"/>
      <c r="GO125" s="41"/>
      <c r="GP125" s="41"/>
      <c r="GQ125" s="41"/>
      <c r="GR125" s="41"/>
      <c r="GS125" s="41"/>
      <c r="GT125" s="41"/>
      <c r="GU125" s="65"/>
      <c r="GV125" s="65"/>
    </row>
    <row r="126" spans="1:204" s="43" customFormat="1" ht="99" customHeight="1" x14ac:dyDescent="0.25">
      <c r="A126" s="37">
        <v>41032500</v>
      </c>
      <c r="B126" s="85" t="s">
        <v>110</v>
      </c>
      <c r="C126" s="113">
        <v>3195450</v>
      </c>
      <c r="D126" s="113">
        <v>3195450</v>
      </c>
      <c r="E126" s="113">
        <v>3195450</v>
      </c>
      <c r="F126" s="113"/>
      <c r="G126" s="111">
        <f t="shared" si="6"/>
        <v>1</v>
      </c>
      <c r="H126" s="129"/>
      <c r="I126" s="111">
        <f t="shared" si="7"/>
        <v>1</v>
      </c>
      <c r="J126" s="106">
        <f>E126-D126</f>
        <v>0</v>
      </c>
      <c r="K126" s="64"/>
      <c r="L126" s="64"/>
      <c r="M126" s="64"/>
      <c r="N126" s="64"/>
      <c r="O126" s="64"/>
      <c r="P126" s="64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/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/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  <c r="EF126" s="41"/>
      <c r="EG126" s="41"/>
      <c r="EH126" s="41"/>
      <c r="EI126" s="41"/>
      <c r="EJ126" s="41"/>
      <c r="EK126" s="41"/>
      <c r="EL126" s="41"/>
      <c r="EM126" s="41"/>
      <c r="EN126" s="41"/>
      <c r="EO126" s="41"/>
      <c r="EP126" s="41"/>
      <c r="EQ126" s="41"/>
      <c r="ER126" s="41"/>
      <c r="ES126" s="41"/>
      <c r="ET126" s="41"/>
      <c r="EU126" s="41"/>
      <c r="EV126" s="41"/>
      <c r="EW126" s="41"/>
      <c r="EX126" s="41"/>
      <c r="EY126" s="41"/>
      <c r="EZ126" s="41"/>
      <c r="FA126" s="41"/>
      <c r="FB126" s="41"/>
      <c r="FC126" s="41"/>
      <c r="FD126" s="41"/>
      <c r="FE126" s="41"/>
      <c r="FF126" s="41"/>
      <c r="FG126" s="41"/>
      <c r="FH126" s="41"/>
      <c r="FI126" s="41"/>
      <c r="FJ126" s="41"/>
      <c r="FK126" s="41"/>
      <c r="FL126" s="41"/>
      <c r="FM126" s="41"/>
      <c r="FN126" s="41"/>
      <c r="FO126" s="41"/>
      <c r="FP126" s="41"/>
      <c r="FQ126" s="41"/>
      <c r="FR126" s="41"/>
      <c r="FS126" s="41"/>
      <c r="FT126" s="41"/>
      <c r="FU126" s="41"/>
      <c r="FV126" s="41"/>
      <c r="FW126" s="41"/>
      <c r="FX126" s="41"/>
      <c r="FY126" s="41"/>
      <c r="FZ126" s="41"/>
      <c r="GA126" s="41"/>
      <c r="GB126" s="41"/>
      <c r="GC126" s="41"/>
      <c r="GD126" s="41"/>
      <c r="GE126" s="41"/>
      <c r="GF126" s="41"/>
      <c r="GG126" s="41"/>
      <c r="GH126" s="41"/>
      <c r="GI126" s="41"/>
      <c r="GJ126" s="41"/>
      <c r="GK126" s="41"/>
      <c r="GL126" s="41"/>
      <c r="GM126" s="41"/>
      <c r="GN126" s="41"/>
      <c r="GO126" s="41"/>
      <c r="GP126" s="41"/>
      <c r="GQ126" s="41"/>
      <c r="GR126" s="41"/>
      <c r="GS126" s="41"/>
      <c r="GT126" s="41"/>
      <c r="GU126" s="65"/>
      <c r="GV126" s="65"/>
    </row>
    <row r="127" spans="1:204" s="43" customFormat="1" ht="100.9" customHeight="1" x14ac:dyDescent="0.25">
      <c r="A127" s="37">
        <v>41052600</v>
      </c>
      <c r="B127" s="85" t="s">
        <v>111</v>
      </c>
      <c r="C127" s="113">
        <v>794730</v>
      </c>
      <c r="D127" s="113">
        <v>794730</v>
      </c>
      <c r="E127" s="113">
        <v>793316.55</v>
      </c>
      <c r="F127" s="113">
        <v>8000000</v>
      </c>
      <c r="G127" s="111">
        <f t="shared" si="6"/>
        <v>0.99822147144313167</v>
      </c>
      <c r="H127" s="129">
        <f t="shared" si="11"/>
        <v>9.9164568750000001E-2</v>
      </c>
      <c r="I127" s="111">
        <f t="shared" si="7"/>
        <v>0.99822147144313167</v>
      </c>
      <c r="J127" s="106">
        <f t="shared" si="13"/>
        <v>-1413.4499999999534</v>
      </c>
      <c r="K127" s="64"/>
      <c r="L127" s="64"/>
      <c r="M127" s="64"/>
      <c r="N127" s="64"/>
      <c r="O127" s="64"/>
      <c r="P127" s="64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  <c r="BQ127" s="41"/>
      <c r="BR127" s="41"/>
      <c r="BS127" s="41"/>
      <c r="BT127" s="41"/>
      <c r="BU127" s="41"/>
      <c r="BV127" s="41"/>
      <c r="BW127" s="41"/>
      <c r="BX127" s="41"/>
      <c r="BY127" s="41"/>
      <c r="BZ127" s="41"/>
      <c r="CA127" s="41"/>
      <c r="CB127" s="41"/>
      <c r="CC127" s="41"/>
      <c r="CD127" s="41"/>
      <c r="CE127" s="41"/>
      <c r="CF127" s="41"/>
      <c r="CG127" s="41"/>
      <c r="CH127" s="41"/>
      <c r="CI127" s="41"/>
      <c r="CJ127" s="41"/>
      <c r="CK127" s="41"/>
      <c r="CL127" s="41"/>
      <c r="CM127" s="41"/>
      <c r="CN127" s="41"/>
      <c r="CO127" s="41"/>
      <c r="CP127" s="41"/>
      <c r="CQ127" s="41"/>
      <c r="CR127" s="41"/>
      <c r="CS127" s="41"/>
      <c r="CT127" s="41"/>
      <c r="CU127" s="41"/>
      <c r="CV127" s="41"/>
      <c r="CW127" s="41"/>
      <c r="CX127" s="41"/>
      <c r="CY127" s="41"/>
      <c r="CZ127" s="41"/>
      <c r="DA127" s="41"/>
      <c r="DB127" s="41"/>
      <c r="DC127" s="41"/>
      <c r="DD127" s="41"/>
      <c r="DE127" s="41"/>
      <c r="DF127" s="41"/>
      <c r="DG127" s="41"/>
      <c r="DH127" s="41"/>
      <c r="DI127" s="41"/>
      <c r="DJ127" s="41"/>
      <c r="DK127" s="41"/>
      <c r="DL127" s="41"/>
      <c r="DM127" s="41"/>
      <c r="DN127" s="41"/>
      <c r="DO127" s="41"/>
      <c r="DP127" s="41"/>
      <c r="DQ127" s="41"/>
      <c r="DR127" s="41"/>
      <c r="DS127" s="41"/>
      <c r="DT127" s="41"/>
      <c r="DU127" s="41"/>
      <c r="DV127" s="41"/>
      <c r="DW127" s="41"/>
      <c r="DX127" s="41"/>
      <c r="DY127" s="41"/>
      <c r="DZ127" s="41"/>
      <c r="EA127" s="41"/>
      <c r="EB127" s="41"/>
      <c r="EC127" s="41"/>
      <c r="ED127" s="41"/>
      <c r="EE127" s="41"/>
      <c r="EF127" s="41"/>
      <c r="EG127" s="41"/>
      <c r="EH127" s="41"/>
      <c r="EI127" s="41"/>
      <c r="EJ127" s="41"/>
      <c r="EK127" s="41"/>
      <c r="EL127" s="41"/>
      <c r="EM127" s="41"/>
      <c r="EN127" s="41"/>
      <c r="EO127" s="41"/>
      <c r="EP127" s="41"/>
      <c r="EQ127" s="41"/>
      <c r="ER127" s="41"/>
      <c r="ES127" s="41"/>
      <c r="ET127" s="41"/>
      <c r="EU127" s="41"/>
      <c r="EV127" s="41"/>
      <c r="EW127" s="41"/>
      <c r="EX127" s="41"/>
      <c r="EY127" s="41"/>
      <c r="EZ127" s="41"/>
      <c r="FA127" s="41"/>
      <c r="FB127" s="41"/>
      <c r="FC127" s="41"/>
      <c r="FD127" s="41"/>
      <c r="FE127" s="41"/>
      <c r="FF127" s="41"/>
      <c r="FG127" s="41"/>
      <c r="FH127" s="41"/>
      <c r="FI127" s="41"/>
      <c r="FJ127" s="41"/>
      <c r="FK127" s="41"/>
      <c r="FL127" s="41"/>
      <c r="FM127" s="41"/>
      <c r="FN127" s="41"/>
      <c r="FO127" s="41"/>
      <c r="FP127" s="41"/>
      <c r="FQ127" s="41"/>
      <c r="FR127" s="41"/>
      <c r="FS127" s="41"/>
      <c r="FT127" s="41"/>
      <c r="FU127" s="41"/>
      <c r="FV127" s="41"/>
      <c r="FW127" s="41"/>
      <c r="FX127" s="41"/>
      <c r="FY127" s="41"/>
      <c r="FZ127" s="41"/>
      <c r="GA127" s="41"/>
      <c r="GB127" s="41"/>
      <c r="GC127" s="41"/>
      <c r="GD127" s="41"/>
      <c r="GE127" s="41"/>
      <c r="GF127" s="41"/>
      <c r="GG127" s="41"/>
      <c r="GH127" s="41"/>
      <c r="GI127" s="41"/>
      <c r="GJ127" s="41"/>
      <c r="GK127" s="41"/>
      <c r="GL127" s="41"/>
      <c r="GM127" s="41"/>
      <c r="GN127" s="41"/>
      <c r="GO127" s="41"/>
      <c r="GP127" s="41"/>
      <c r="GQ127" s="41"/>
      <c r="GR127" s="41"/>
      <c r="GS127" s="41"/>
      <c r="GT127" s="41"/>
      <c r="GU127" s="65"/>
      <c r="GV127" s="65"/>
    </row>
    <row r="128" spans="1:204" s="43" customFormat="1" ht="94.15" customHeight="1" x14ac:dyDescent="0.25">
      <c r="A128" s="37">
        <v>41052900</v>
      </c>
      <c r="B128" s="85" t="s">
        <v>112</v>
      </c>
      <c r="C128" s="113">
        <v>6161104</v>
      </c>
      <c r="D128" s="113">
        <v>6161104</v>
      </c>
      <c r="E128" s="113">
        <v>5680081</v>
      </c>
      <c r="F128" s="113"/>
      <c r="G128" s="111">
        <f t="shared" si="6"/>
        <v>0.92192584316057646</v>
      </c>
      <c r="H128" s="129"/>
      <c r="I128" s="111">
        <f t="shared" si="7"/>
        <v>0.92192584316057646</v>
      </c>
      <c r="J128" s="106">
        <f t="shared" si="13"/>
        <v>-481023</v>
      </c>
      <c r="K128" s="64"/>
      <c r="L128" s="64"/>
      <c r="M128" s="64"/>
      <c r="N128" s="64"/>
      <c r="O128" s="64"/>
      <c r="P128" s="64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  <c r="BH128" s="41"/>
      <c r="BI128" s="41"/>
      <c r="BJ128" s="41"/>
      <c r="BK128" s="41"/>
      <c r="BL128" s="41"/>
      <c r="BM128" s="41"/>
      <c r="BN128" s="41"/>
      <c r="BO128" s="41"/>
      <c r="BP128" s="41"/>
      <c r="BQ128" s="41"/>
      <c r="BR128" s="41"/>
      <c r="BS128" s="41"/>
      <c r="BT128" s="41"/>
      <c r="BU128" s="41"/>
      <c r="BV128" s="41"/>
      <c r="BW128" s="41"/>
      <c r="BX128" s="41"/>
      <c r="BY128" s="41"/>
      <c r="BZ128" s="41"/>
      <c r="CA128" s="41"/>
      <c r="CB128" s="41"/>
      <c r="CC128" s="41"/>
      <c r="CD128" s="41"/>
      <c r="CE128" s="41"/>
      <c r="CF128" s="41"/>
      <c r="CG128" s="41"/>
      <c r="CH128" s="41"/>
      <c r="CI128" s="41"/>
      <c r="CJ128" s="41"/>
      <c r="CK128" s="41"/>
      <c r="CL128" s="41"/>
      <c r="CM128" s="41"/>
      <c r="CN128" s="41"/>
      <c r="CO128" s="41"/>
      <c r="CP128" s="41"/>
      <c r="CQ128" s="41"/>
      <c r="CR128" s="41"/>
      <c r="CS128" s="41"/>
      <c r="CT128" s="41"/>
      <c r="CU128" s="41"/>
      <c r="CV128" s="41"/>
      <c r="CW128" s="41"/>
      <c r="CX128" s="41"/>
      <c r="CY128" s="41"/>
      <c r="CZ128" s="41"/>
      <c r="DA128" s="41"/>
      <c r="DB128" s="41"/>
      <c r="DC128" s="41"/>
      <c r="DD128" s="41"/>
      <c r="DE128" s="41"/>
      <c r="DF128" s="41"/>
      <c r="DG128" s="41"/>
      <c r="DH128" s="41"/>
      <c r="DI128" s="41"/>
      <c r="DJ128" s="41"/>
      <c r="DK128" s="41"/>
      <c r="DL128" s="41"/>
      <c r="DM128" s="41"/>
      <c r="DN128" s="41"/>
      <c r="DO128" s="41"/>
      <c r="DP128" s="41"/>
      <c r="DQ128" s="41"/>
      <c r="DR128" s="41"/>
      <c r="DS128" s="41"/>
      <c r="DT128" s="41"/>
      <c r="DU128" s="41"/>
      <c r="DV128" s="41"/>
      <c r="DW128" s="41"/>
      <c r="DX128" s="41"/>
      <c r="DY128" s="41"/>
      <c r="DZ128" s="41"/>
      <c r="EA128" s="41"/>
      <c r="EB128" s="41"/>
      <c r="EC128" s="41"/>
      <c r="ED128" s="41"/>
      <c r="EE128" s="41"/>
      <c r="EF128" s="41"/>
      <c r="EG128" s="41"/>
      <c r="EH128" s="41"/>
      <c r="EI128" s="41"/>
      <c r="EJ128" s="41"/>
      <c r="EK128" s="41"/>
      <c r="EL128" s="41"/>
      <c r="EM128" s="41"/>
      <c r="EN128" s="41"/>
      <c r="EO128" s="41"/>
      <c r="EP128" s="41"/>
      <c r="EQ128" s="41"/>
      <c r="ER128" s="41"/>
      <c r="ES128" s="41"/>
      <c r="ET128" s="41"/>
      <c r="EU128" s="41"/>
      <c r="EV128" s="41"/>
      <c r="EW128" s="41"/>
      <c r="EX128" s="41"/>
      <c r="EY128" s="41"/>
      <c r="EZ128" s="41"/>
      <c r="FA128" s="41"/>
      <c r="FB128" s="41"/>
      <c r="FC128" s="41"/>
      <c r="FD128" s="41"/>
      <c r="FE128" s="41"/>
      <c r="FF128" s="41"/>
      <c r="FG128" s="41"/>
      <c r="FH128" s="41"/>
      <c r="FI128" s="41"/>
      <c r="FJ128" s="41"/>
      <c r="FK128" s="41"/>
      <c r="FL128" s="41"/>
      <c r="FM128" s="41"/>
      <c r="FN128" s="41"/>
      <c r="FO128" s="41"/>
      <c r="FP128" s="41"/>
      <c r="FQ128" s="41"/>
      <c r="FR128" s="41"/>
      <c r="FS128" s="41"/>
      <c r="FT128" s="41"/>
      <c r="FU128" s="41"/>
      <c r="FV128" s="41"/>
      <c r="FW128" s="41"/>
      <c r="FX128" s="41"/>
      <c r="FY128" s="41"/>
      <c r="FZ128" s="41"/>
      <c r="GA128" s="41"/>
      <c r="GB128" s="41"/>
      <c r="GC128" s="41"/>
      <c r="GD128" s="41"/>
      <c r="GE128" s="41"/>
      <c r="GF128" s="41"/>
      <c r="GG128" s="41"/>
      <c r="GH128" s="41"/>
      <c r="GI128" s="41"/>
      <c r="GJ128" s="41"/>
      <c r="GK128" s="41"/>
      <c r="GL128" s="41"/>
      <c r="GM128" s="41"/>
      <c r="GN128" s="41"/>
      <c r="GO128" s="41"/>
      <c r="GP128" s="41"/>
      <c r="GQ128" s="41"/>
      <c r="GR128" s="41"/>
      <c r="GS128" s="41"/>
      <c r="GT128" s="41"/>
      <c r="GU128" s="65"/>
      <c r="GV128" s="65"/>
    </row>
    <row r="129" spans="1:204" s="43" customFormat="1" ht="52.15" customHeight="1" x14ac:dyDescent="0.25">
      <c r="A129" s="37">
        <v>41053400</v>
      </c>
      <c r="B129" s="85" t="s">
        <v>113</v>
      </c>
      <c r="C129" s="113">
        <v>13095465</v>
      </c>
      <c r="D129" s="113">
        <v>13095465</v>
      </c>
      <c r="E129" s="113">
        <v>12018633.85</v>
      </c>
      <c r="F129" s="113">
        <v>449060.15</v>
      </c>
      <c r="G129" s="111">
        <f t="shared" si="6"/>
        <v>0.91777068244617499</v>
      </c>
      <c r="H129" s="129" t="s">
        <v>14</v>
      </c>
      <c r="I129" s="111">
        <f t="shared" si="7"/>
        <v>0.91777068244617499</v>
      </c>
      <c r="J129" s="106">
        <f t="shared" si="13"/>
        <v>-1076831.1500000004</v>
      </c>
      <c r="K129" s="64"/>
      <c r="L129" s="64"/>
      <c r="M129" s="64"/>
      <c r="N129" s="64"/>
      <c r="O129" s="64"/>
      <c r="P129" s="64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  <c r="BH129" s="41"/>
      <c r="BI129" s="41"/>
      <c r="BJ129" s="41"/>
      <c r="BK129" s="41"/>
      <c r="BL129" s="41"/>
      <c r="BM129" s="41"/>
      <c r="BN129" s="41"/>
      <c r="BO129" s="41"/>
      <c r="BP129" s="41"/>
      <c r="BQ129" s="41"/>
      <c r="BR129" s="41"/>
      <c r="BS129" s="41"/>
      <c r="BT129" s="41"/>
      <c r="BU129" s="41"/>
      <c r="BV129" s="41"/>
      <c r="BW129" s="41"/>
      <c r="BX129" s="41"/>
      <c r="BY129" s="41"/>
      <c r="BZ129" s="41"/>
      <c r="CA129" s="41"/>
      <c r="CB129" s="41"/>
      <c r="CC129" s="41"/>
      <c r="CD129" s="41"/>
      <c r="CE129" s="41"/>
      <c r="CF129" s="41"/>
      <c r="CG129" s="41"/>
      <c r="CH129" s="41"/>
      <c r="CI129" s="41"/>
      <c r="CJ129" s="41"/>
      <c r="CK129" s="41"/>
      <c r="CL129" s="41"/>
      <c r="CM129" s="41"/>
      <c r="CN129" s="41"/>
      <c r="CO129" s="41"/>
      <c r="CP129" s="41"/>
      <c r="CQ129" s="41"/>
      <c r="CR129" s="41"/>
      <c r="CS129" s="41"/>
      <c r="CT129" s="41"/>
      <c r="CU129" s="41"/>
      <c r="CV129" s="41"/>
      <c r="CW129" s="41"/>
      <c r="CX129" s="41"/>
      <c r="CY129" s="41"/>
      <c r="CZ129" s="41"/>
      <c r="DA129" s="41"/>
      <c r="DB129" s="41"/>
      <c r="DC129" s="41"/>
      <c r="DD129" s="41"/>
      <c r="DE129" s="41"/>
      <c r="DF129" s="41"/>
      <c r="DG129" s="41"/>
      <c r="DH129" s="41"/>
      <c r="DI129" s="41"/>
      <c r="DJ129" s="41"/>
      <c r="DK129" s="41"/>
      <c r="DL129" s="41"/>
      <c r="DM129" s="41"/>
      <c r="DN129" s="41"/>
      <c r="DO129" s="41"/>
      <c r="DP129" s="41"/>
      <c r="DQ129" s="41"/>
      <c r="DR129" s="41"/>
      <c r="DS129" s="41"/>
      <c r="DT129" s="41"/>
      <c r="DU129" s="41"/>
      <c r="DV129" s="41"/>
      <c r="DW129" s="41"/>
      <c r="DX129" s="41"/>
      <c r="DY129" s="41"/>
      <c r="DZ129" s="41"/>
      <c r="EA129" s="41"/>
      <c r="EB129" s="41"/>
      <c r="EC129" s="41"/>
      <c r="ED129" s="41"/>
      <c r="EE129" s="41"/>
      <c r="EF129" s="41"/>
      <c r="EG129" s="41"/>
      <c r="EH129" s="41"/>
      <c r="EI129" s="41"/>
      <c r="EJ129" s="41"/>
      <c r="EK129" s="41"/>
      <c r="EL129" s="41"/>
      <c r="EM129" s="41"/>
      <c r="EN129" s="41"/>
      <c r="EO129" s="41"/>
      <c r="EP129" s="41"/>
      <c r="EQ129" s="41"/>
      <c r="ER129" s="41"/>
      <c r="ES129" s="41"/>
      <c r="ET129" s="41"/>
      <c r="EU129" s="41"/>
      <c r="EV129" s="41"/>
      <c r="EW129" s="41"/>
      <c r="EX129" s="41"/>
      <c r="EY129" s="41"/>
      <c r="EZ129" s="41"/>
      <c r="FA129" s="41"/>
      <c r="FB129" s="41"/>
      <c r="FC129" s="41"/>
      <c r="FD129" s="41"/>
      <c r="FE129" s="41"/>
      <c r="FF129" s="41"/>
      <c r="FG129" s="41"/>
      <c r="FH129" s="41"/>
      <c r="FI129" s="41"/>
      <c r="FJ129" s="41"/>
      <c r="FK129" s="41"/>
      <c r="FL129" s="41"/>
      <c r="FM129" s="41"/>
      <c r="FN129" s="41"/>
      <c r="FO129" s="41"/>
      <c r="FP129" s="41"/>
      <c r="FQ129" s="41"/>
      <c r="FR129" s="41"/>
      <c r="FS129" s="41"/>
      <c r="FT129" s="41"/>
      <c r="FU129" s="41"/>
      <c r="FV129" s="41"/>
      <c r="FW129" s="41"/>
      <c r="FX129" s="41"/>
      <c r="FY129" s="41"/>
      <c r="FZ129" s="41"/>
      <c r="GA129" s="41"/>
      <c r="GB129" s="41"/>
      <c r="GC129" s="41"/>
      <c r="GD129" s="41"/>
      <c r="GE129" s="41"/>
      <c r="GF129" s="41"/>
      <c r="GG129" s="41"/>
      <c r="GH129" s="41"/>
      <c r="GI129" s="41"/>
      <c r="GJ129" s="41"/>
      <c r="GK129" s="41"/>
      <c r="GL129" s="41"/>
      <c r="GM129" s="41"/>
      <c r="GN129" s="41"/>
      <c r="GO129" s="41"/>
      <c r="GP129" s="41"/>
      <c r="GQ129" s="41"/>
      <c r="GR129" s="41"/>
      <c r="GS129" s="41"/>
      <c r="GT129" s="41"/>
      <c r="GU129" s="65"/>
      <c r="GV129" s="65"/>
    </row>
    <row r="130" spans="1:204" s="43" customFormat="1" ht="51" customHeight="1" x14ac:dyDescent="0.25">
      <c r="A130" s="37">
        <v>41053600</v>
      </c>
      <c r="B130" s="85" t="s">
        <v>114</v>
      </c>
      <c r="C130" s="112">
        <v>400000</v>
      </c>
      <c r="D130" s="112">
        <v>400000</v>
      </c>
      <c r="E130" s="113">
        <v>400000</v>
      </c>
      <c r="F130" s="113">
        <v>400000</v>
      </c>
      <c r="G130" s="111">
        <f t="shared" si="6"/>
        <v>1</v>
      </c>
      <c r="H130" s="129">
        <f t="shared" si="11"/>
        <v>1</v>
      </c>
      <c r="I130" s="111">
        <f t="shared" si="7"/>
        <v>1</v>
      </c>
      <c r="J130" s="106">
        <f t="shared" si="13"/>
        <v>0</v>
      </c>
      <c r="K130" s="64"/>
      <c r="L130" s="64"/>
      <c r="M130" s="64"/>
      <c r="N130" s="64"/>
      <c r="O130" s="64"/>
      <c r="P130" s="64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1"/>
      <c r="BT130" s="41"/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1"/>
      <c r="CJ130" s="41"/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1"/>
      <c r="DB130" s="41"/>
      <c r="DC130" s="41"/>
      <c r="DD130" s="41"/>
      <c r="DE130" s="41"/>
      <c r="DF130" s="41"/>
      <c r="DG130" s="41"/>
      <c r="DH130" s="41"/>
      <c r="DI130" s="41"/>
      <c r="DJ130" s="41"/>
      <c r="DK130" s="41"/>
      <c r="DL130" s="41"/>
      <c r="DM130" s="41"/>
      <c r="DN130" s="41"/>
      <c r="DO130" s="41"/>
      <c r="DP130" s="41"/>
      <c r="DQ130" s="41"/>
      <c r="DR130" s="41"/>
      <c r="DS130" s="41"/>
      <c r="DT130" s="41"/>
      <c r="DU130" s="41"/>
      <c r="DV130" s="41"/>
      <c r="DW130" s="41"/>
      <c r="DX130" s="41"/>
      <c r="DY130" s="41"/>
      <c r="DZ130" s="41"/>
      <c r="EA130" s="41"/>
      <c r="EB130" s="41"/>
      <c r="EC130" s="41"/>
      <c r="ED130" s="41"/>
      <c r="EE130" s="41"/>
      <c r="EF130" s="41"/>
      <c r="EG130" s="41"/>
      <c r="EH130" s="41"/>
      <c r="EI130" s="41"/>
      <c r="EJ130" s="41"/>
      <c r="EK130" s="41"/>
      <c r="EL130" s="41"/>
      <c r="EM130" s="41"/>
      <c r="EN130" s="41"/>
      <c r="EO130" s="41"/>
      <c r="EP130" s="41"/>
      <c r="EQ130" s="41"/>
      <c r="ER130" s="41"/>
      <c r="ES130" s="41"/>
      <c r="ET130" s="41"/>
      <c r="EU130" s="41"/>
      <c r="EV130" s="41"/>
      <c r="EW130" s="41"/>
      <c r="EX130" s="41"/>
      <c r="EY130" s="41"/>
      <c r="EZ130" s="41"/>
      <c r="FA130" s="41"/>
      <c r="FB130" s="41"/>
      <c r="FC130" s="41"/>
      <c r="FD130" s="41"/>
      <c r="FE130" s="41"/>
      <c r="FF130" s="41"/>
      <c r="FG130" s="41"/>
      <c r="FH130" s="41"/>
      <c r="FI130" s="41"/>
      <c r="FJ130" s="41"/>
      <c r="FK130" s="41"/>
      <c r="FL130" s="41"/>
      <c r="FM130" s="41"/>
      <c r="FN130" s="41"/>
      <c r="FO130" s="41"/>
      <c r="FP130" s="41"/>
      <c r="FQ130" s="41"/>
      <c r="FR130" s="41"/>
      <c r="FS130" s="41"/>
      <c r="FT130" s="41"/>
      <c r="FU130" s="41"/>
      <c r="FV130" s="41"/>
      <c r="FW130" s="41"/>
      <c r="FX130" s="41"/>
      <c r="FY130" s="41"/>
      <c r="FZ130" s="41"/>
      <c r="GA130" s="41"/>
      <c r="GB130" s="41"/>
      <c r="GC130" s="41"/>
      <c r="GD130" s="41"/>
      <c r="GE130" s="41"/>
      <c r="GF130" s="41"/>
      <c r="GG130" s="41"/>
      <c r="GH130" s="41"/>
      <c r="GI130" s="41"/>
      <c r="GJ130" s="41"/>
      <c r="GK130" s="41"/>
      <c r="GL130" s="41"/>
      <c r="GM130" s="41"/>
      <c r="GN130" s="41"/>
      <c r="GO130" s="41"/>
      <c r="GP130" s="41"/>
      <c r="GQ130" s="41"/>
      <c r="GR130" s="41"/>
      <c r="GS130" s="41"/>
      <c r="GT130" s="41"/>
      <c r="GU130" s="65"/>
      <c r="GV130" s="65"/>
    </row>
    <row r="131" spans="1:204" s="70" customFormat="1" ht="66" customHeight="1" x14ac:dyDescent="0.25">
      <c r="A131" s="37">
        <v>41053900</v>
      </c>
      <c r="B131" s="84" t="s">
        <v>115</v>
      </c>
      <c r="C131" s="112">
        <v>773711</v>
      </c>
      <c r="D131" s="112">
        <v>773711</v>
      </c>
      <c r="E131" s="113">
        <v>773710.2</v>
      </c>
      <c r="F131" s="113">
        <v>6759708.8499999996</v>
      </c>
      <c r="G131" s="111">
        <f t="shared" si="6"/>
        <v>0.99999896602219684</v>
      </c>
      <c r="H131" s="129">
        <f t="shared" si="11"/>
        <v>0.11445910129694417</v>
      </c>
      <c r="I131" s="111">
        <f t="shared" si="7"/>
        <v>0.99999896602219684</v>
      </c>
      <c r="J131" s="106">
        <f t="shared" si="13"/>
        <v>-0.80000000004656613</v>
      </c>
      <c r="K131" s="64"/>
      <c r="L131" s="64"/>
      <c r="M131" s="64"/>
      <c r="N131" s="64"/>
      <c r="O131" s="64"/>
      <c r="P131" s="64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41"/>
      <c r="BP131" s="41"/>
      <c r="BQ131" s="41"/>
      <c r="BR131" s="41"/>
      <c r="BS131" s="41"/>
      <c r="BT131" s="41"/>
      <c r="BU131" s="41"/>
      <c r="BV131" s="41"/>
      <c r="BW131" s="41"/>
      <c r="BX131" s="41"/>
      <c r="BY131" s="41"/>
      <c r="BZ131" s="41"/>
      <c r="CA131" s="41"/>
      <c r="CB131" s="41"/>
      <c r="CC131" s="41"/>
      <c r="CD131" s="41"/>
      <c r="CE131" s="41"/>
      <c r="CF131" s="41"/>
      <c r="CG131" s="41"/>
      <c r="CH131" s="41"/>
      <c r="CI131" s="41"/>
      <c r="CJ131" s="41"/>
      <c r="CK131" s="41"/>
      <c r="CL131" s="41"/>
      <c r="CM131" s="41"/>
      <c r="CN131" s="41"/>
      <c r="CO131" s="41"/>
      <c r="CP131" s="41"/>
      <c r="CQ131" s="41"/>
      <c r="CR131" s="41"/>
      <c r="CS131" s="41"/>
      <c r="CT131" s="41"/>
      <c r="CU131" s="41"/>
      <c r="CV131" s="41"/>
      <c r="CW131" s="41"/>
      <c r="CX131" s="41"/>
      <c r="CY131" s="41"/>
      <c r="CZ131" s="41"/>
      <c r="DA131" s="41"/>
      <c r="DB131" s="41"/>
      <c r="DC131" s="41"/>
      <c r="DD131" s="41"/>
      <c r="DE131" s="41"/>
      <c r="DF131" s="41"/>
      <c r="DG131" s="41"/>
      <c r="DH131" s="41"/>
      <c r="DI131" s="41"/>
      <c r="DJ131" s="41"/>
      <c r="DK131" s="41"/>
      <c r="DL131" s="41"/>
      <c r="DM131" s="41"/>
      <c r="DN131" s="41"/>
      <c r="DO131" s="41"/>
      <c r="DP131" s="41"/>
      <c r="DQ131" s="41"/>
      <c r="DR131" s="41"/>
      <c r="DS131" s="41"/>
      <c r="DT131" s="41"/>
      <c r="DU131" s="41"/>
      <c r="DV131" s="41"/>
      <c r="DW131" s="41"/>
      <c r="DX131" s="41"/>
      <c r="DY131" s="41"/>
      <c r="DZ131" s="41"/>
      <c r="EA131" s="41"/>
      <c r="EB131" s="41"/>
      <c r="EC131" s="41"/>
      <c r="ED131" s="41"/>
      <c r="EE131" s="41"/>
      <c r="EF131" s="41"/>
      <c r="EG131" s="41"/>
      <c r="EH131" s="41"/>
      <c r="EI131" s="41"/>
      <c r="EJ131" s="41"/>
      <c r="EK131" s="41"/>
      <c r="EL131" s="41"/>
      <c r="EM131" s="41"/>
      <c r="EN131" s="41"/>
      <c r="EO131" s="41"/>
      <c r="EP131" s="41"/>
      <c r="EQ131" s="41"/>
      <c r="ER131" s="41"/>
      <c r="ES131" s="41"/>
      <c r="ET131" s="41"/>
      <c r="EU131" s="41"/>
      <c r="EV131" s="41"/>
      <c r="EW131" s="41"/>
      <c r="EX131" s="41"/>
      <c r="EY131" s="41"/>
      <c r="EZ131" s="41"/>
      <c r="FA131" s="41"/>
      <c r="FB131" s="41"/>
      <c r="FC131" s="41"/>
      <c r="FD131" s="41"/>
      <c r="FE131" s="41"/>
      <c r="FF131" s="41"/>
      <c r="FG131" s="41"/>
      <c r="FH131" s="41"/>
      <c r="FI131" s="41"/>
      <c r="FJ131" s="41"/>
      <c r="FK131" s="41"/>
      <c r="FL131" s="41"/>
      <c r="FM131" s="41"/>
      <c r="FN131" s="41"/>
      <c r="FO131" s="41"/>
      <c r="FP131" s="41"/>
      <c r="FQ131" s="41"/>
      <c r="FR131" s="41"/>
      <c r="FS131" s="41"/>
      <c r="FT131" s="41"/>
      <c r="FU131" s="41"/>
      <c r="FV131" s="41"/>
      <c r="FW131" s="41"/>
      <c r="FX131" s="41"/>
      <c r="FY131" s="41"/>
      <c r="FZ131" s="41"/>
      <c r="GA131" s="41"/>
      <c r="GB131" s="41"/>
      <c r="GC131" s="41"/>
      <c r="GD131" s="41"/>
      <c r="GE131" s="41"/>
      <c r="GF131" s="41"/>
      <c r="GG131" s="41"/>
      <c r="GH131" s="41"/>
      <c r="GI131" s="41"/>
      <c r="GJ131" s="41"/>
      <c r="GK131" s="41"/>
      <c r="GL131" s="41"/>
      <c r="GM131" s="41"/>
      <c r="GN131" s="41"/>
      <c r="GO131" s="41"/>
      <c r="GP131" s="41"/>
      <c r="GQ131" s="41"/>
      <c r="GR131" s="41"/>
      <c r="GS131" s="41"/>
      <c r="GT131" s="41"/>
      <c r="GU131" s="65"/>
      <c r="GV131" s="65"/>
    </row>
    <row r="132" spans="1:204" s="52" customFormat="1" ht="48.75" customHeight="1" x14ac:dyDescent="0.2">
      <c r="A132" s="163" t="s">
        <v>116</v>
      </c>
      <c r="B132" s="163"/>
      <c r="C132" s="83">
        <f>C126+C109+C124+C115+C117+C123+C125+C127+C129+C130+C131+C116+C114+C113+C128</f>
        <v>57390060</v>
      </c>
      <c r="D132" s="83">
        <f>D126+D109+D124+D115+D117+D123+D125+D127+D129+D130+D131+D116+D114+D113+D128</f>
        <v>57390060</v>
      </c>
      <c r="E132" s="83">
        <f>E126+E109+E124+E115+E128+E117+E123+E125+E127+E129+E130+E131+E116+E114+E113</f>
        <v>81179441.109999985</v>
      </c>
      <c r="F132" s="83">
        <f>F109+F115+F116+F117+F123+F124+F125+F127+F129+F130+F131</f>
        <v>48419550.530000001</v>
      </c>
      <c r="G132" s="126">
        <f t="shared" si="6"/>
        <v>1.4145209311507949</v>
      </c>
      <c r="H132" s="126">
        <f t="shared" si="11"/>
        <v>1.6765839463896399</v>
      </c>
      <c r="I132" s="134">
        <f t="shared" si="7"/>
        <v>1.4145209311507949</v>
      </c>
      <c r="J132" s="135">
        <f>J109+J114+J115+J117+J123+J124+J125+J127+J129+J130+J131+J116</f>
        <v>24270399.109999996</v>
      </c>
      <c r="K132" s="45"/>
      <c r="L132" s="45"/>
      <c r="M132" s="45"/>
      <c r="N132" s="45"/>
      <c r="O132" s="45"/>
      <c r="P132" s="45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  <c r="DN132" s="28"/>
      <c r="DO132" s="28"/>
      <c r="DP132" s="28"/>
      <c r="DQ132" s="28"/>
      <c r="DR132" s="28"/>
      <c r="DS132" s="28"/>
      <c r="DT132" s="28"/>
      <c r="DU132" s="28"/>
      <c r="DV132" s="28"/>
      <c r="DW132" s="28"/>
      <c r="DX132" s="28"/>
      <c r="DY132" s="28"/>
      <c r="DZ132" s="28"/>
      <c r="EA132" s="28"/>
      <c r="EB132" s="28"/>
      <c r="EC132" s="28"/>
      <c r="ED132" s="28"/>
      <c r="EE132" s="28"/>
      <c r="EF132" s="28"/>
      <c r="EG132" s="28"/>
      <c r="EH132" s="28"/>
      <c r="EI132" s="28"/>
      <c r="EJ132" s="28"/>
      <c r="EK132" s="28"/>
      <c r="EL132" s="28"/>
      <c r="EM132" s="28"/>
      <c r="EN132" s="28"/>
      <c r="EO132" s="28"/>
      <c r="EP132" s="28"/>
      <c r="EQ132" s="28"/>
      <c r="ER132" s="28"/>
      <c r="ES132" s="28"/>
      <c r="ET132" s="28"/>
      <c r="EU132" s="28"/>
      <c r="EV132" s="28"/>
      <c r="EW132" s="28"/>
      <c r="EX132" s="28"/>
      <c r="EY132" s="28"/>
      <c r="EZ132" s="28"/>
      <c r="FA132" s="28"/>
      <c r="FB132" s="28"/>
      <c r="FC132" s="28"/>
      <c r="FD132" s="28"/>
      <c r="FE132" s="28"/>
      <c r="FF132" s="28"/>
      <c r="FG132" s="28"/>
      <c r="FH132" s="28"/>
      <c r="FI132" s="28"/>
      <c r="FJ132" s="28"/>
      <c r="FK132" s="28"/>
      <c r="FL132" s="28"/>
      <c r="FM132" s="28"/>
      <c r="FN132" s="28"/>
      <c r="FO132" s="28"/>
      <c r="FP132" s="28"/>
      <c r="FQ132" s="28"/>
      <c r="FR132" s="28"/>
      <c r="FS132" s="28"/>
      <c r="FT132" s="28"/>
      <c r="FU132" s="28"/>
      <c r="FV132" s="28"/>
      <c r="FW132" s="28"/>
      <c r="FX132" s="28"/>
      <c r="FY132" s="28"/>
      <c r="FZ132" s="28"/>
      <c r="GA132" s="28"/>
      <c r="GB132" s="28"/>
      <c r="GC132" s="28"/>
      <c r="GD132" s="28"/>
      <c r="GE132" s="28"/>
      <c r="GF132" s="28"/>
      <c r="GG132" s="28"/>
      <c r="GH132" s="28"/>
      <c r="GI132" s="28"/>
      <c r="GJ132" s="28"/>
      <c r="GK132" s="28"/>
      <c r="GL132" s="28"/>
      <c r="GM132" s="28"/>
      <c r="GN132" s="28"/>
      <c r="GO132" s="28"/>
      <c r="GP132" s="28"/>
      <c r="GQ132" s="28"/>
      <c r="GR132" s="28"/>
      <c r="GS132" s="28"/>
      <c r="GT132" s="28"/>
      <c r="GU132" s="48"/>
      <c r="GV132" s="48"/>
    </row>
    <row r="133" spans="1:204" s="28" customFormat="1" ht="59.25" customHeight="1" x14ac:dyDescent="0.2">
      <c r="A133" s="164" t="s">
        <v>117</v>
      </c>
      <c r="B133" s="164"/>
      <c r="C133" s="125">
        <f>C132+C107</f>
        <v>742578431.77999997</v>
      </c>
      <c r="D133" s="125">
        <f>D132+D107</f>
        <v>742578431.77999997</v>
      </c>
      <c r="E133" s="125">
        <f>E132+E107</f>
        <v>796159831.91999996</v>
      </c>
      <c r="F133" s="83">
        <f>F132+F107</f>
        <v>534448743.0999999</v>
      </c>
      <c r="G133" s="126">
        <f t="shared" si="6"/>
        <v>1.0721558799002047</v>
      </c>
      <c r="H133" s="126">
        <f t="shared" si="11"/>
        <v>1.4896841693405043</v>
      </c>
      <c r="I133" s="134">
        <f t="shared" si="7"/>
        <v>1.0721558799002047</v>
      </c>
      <c r="J133" s="125">
        <f>J132+J107</f>
        <v>54062418.139999889</v>
      </c>
      <c r="K133" s="45"/>
      <c r="L133" s="45"/>
      <c r="M133" s="45"/>
      <c r="N133" s="45"/>
      <c r="O133" s="45"/>
      <c r="P133" s="45"/>
    </row>
    <row r="134" spans="1:204" s="88" customFormat="1" ht="48" customHeight="1" x14ac:dyDescent="0.85">
      <c r="A134" s="1"/>
      <c r="B134" s="11"/>
      <c r="C134" s="136"/>
      <c r="D134" s="136"/>
      <c r="E134" s="137"/>
      <c r="F134" s="136"/>
      <c r="G134" s="138"/>
      <c r="H134" s="139"/>
      <c r="I134" s="139"/>
      <c r="J134" s="136"/>
      <c r="K134" s="45"/>
      <c r="L134" s="45"/>
      <c r="M134" s="45"/>
      <c r="N134" s="45"/>
      <c r="O134" s="45"/>
      <c r="P134" s="45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  <c r="DN134" s="28"/>
      <c r="DO134" s="28"/>
      <c r="DP134" s="28"/>
      <c r="DQ134" s="28"/>
      <c r="DR134" s="28"/>
      <c r="DS134" s="28"/>
      <c r="DT134" s="28"/>
      <c r="DU134" s="28"/>
      <c r="DV134" s="28"/>
      <c r="DW134" s="28"/>
      <c r="DX134" s="28"/>
      <c r="DY134" s="28"/>
      <c r="DZ134" s="28"/>
      <c r="EA134" s="28"/>
      <c r="EB134" s="28"/>
      <c r="EC134" s="28"/>
      <c r="ED134" s="28"/>
      <c r="EE134" s="28"/>
      <c r="EF134" s="28"/>
      <c r="EG134" s="28"/>
      <c r="EH134" s="28"/>
      <c r="EI134" s="28"/>
      <c r="EJ134" s="28"/>
      <c r="EK134" s="28"/>
      <c r="EL134" s="28"/>
      <c r="EM134" s="28"/>
      <c r="EN134" s="28"/>
      <c r="EO134" s="28"/>
      <c r="EP134" s="28"/>
      <c r="EQ134" s="28"/>
      <c r="ER134" s="28"/>
      <c r="ES134" s="28"/>
      <c r="ET134" s="28"/>
      <c r="EU134" s="28"/>
      <c r="EV134" s="28"/>
      <c r="EW134" s="28"/>
      <c r="EX134" s="28"/>
      <c r="EY134" s="28"/>
      <c r="EZ134" s="28"/>
      <c r="FA134" s="28"/>
      <c r="FB134" s="28"/>
      <c r="FC134" s="28"/>
      <c r="FD134" s="28"/>
      <c r="FE134" s="28"/>
      <c r="FF134" s="28"/>
      <c r="FG134" s="28"/>
      <c r="FH134" s="28"/>
      <c r="FI134" s="28"/>
      <c r="FJ134" s="28"/>
      <c r="FK134" s="28"/>
      <c r="FL134" s="28"/>
      <c r="FM134" s="28"/>
      <c r="FN134" s="28"/>
      <c r="FO134" s="28"/>
      <c r="FP134" s="28"/>
      <c r="FQ134" s="28"/>
      <c r="FR134" s="28"/>
      <c r="FS134" s="28"/>
      <c r="FT134" s="28"/>
      <c r="FU134" s="28"/>
      <c r="FV134" s="28"/>
      <c r="FW134" s="28"/>
      <c r="FX134" s="28"/>
      <c r="FY134" s="28"/>
      <c r="FZ134" s="28"/>
      <c r="GA134" s="28"/>
      <c r="GB134" s="28"/>
      <c r="GC134" s="28"/>
      <c r="GD134" s="28"/>
      <c r="GE134" s="28"/>
      <c r="GF134" s="28"/>
      <c r="GG134" s="28"/>
      <c r="GH134" s="28"/>
      <c r="GI134" s="28"/>
      <c r="GJ134" s="28"/>
      <c r="GK134" s="28"/>
      <c r="GL134" s="28"/>
      <c r="GM134" s="28"/>
      <c r="GN134" s="28"/>
      <c r="GO134" s="28"/>
      <c r="GP134" s="28"/>
      <c r="GQ134" s="28"/>
      <c r="GR134" s="28"/>
      <c r="GS134" s="28"/>
    </row>
    <row r="135" spans="1:204" ht="39" customHeight="1" x14ac:dyDescent="0.85">
      <c r="A135" s="3"/>
      <c r="B135" s="12"/>
      <c r="C135" s="140"/>
      <c r="D135" s="141"/>
      <c r="E135" s="141"/>
      <c r="F135" s="142"/>
      <c r="G135" s="143"/>
      <c r="H135" s="143"/>
      <c r="I135" s="143"/>
      <c r="J135" s="143"/>
      <c r="K135" s="45"/>
      <c r="L135" s="45"/>
      <c r="M135" s="45"/>
      <c r="N135" s="45"/>
      <c r="O135" s="45"/>
      <c r="P135" s="45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88"/>
      <c r="CZ135" s="88"/>
      <c r="DA135" s="88"/>
      <c r="DB135" s="88"/>
      <c r="DC135" s="88"/>
      <c r="DD135" s="88"/>
      <c r="DE135" s="88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88"/>
      <c r="DQ135" s="88"/>
      <c r="DR135" s="88"/>
      <c r="DS135" s="88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88"/>
      <c r="EE135" s="88"/>
      <c r="EF135" s="88"/>
      <c r="EG135" s="88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88"/>
      <c r="ES135" s="88"/>
      <c r="ET135" s="88"/>
      <c r="EU135" s="88"/>
      <c r="EV135" s="88"/>
      <c r="EW135" s="88"/>
      <c r="EX135" s="88"/>
      <c r="EY135" s="88"/>
      <c r="EZ135" s="88"/>
      <c r="FA135" s="88"/>
      <c r="FB135" s="28"/>
      <c r="FC135" s="28"/>
      <c r="FD135" s="28"/>
      <c r="FE135" s="28"/>
      <c r="FF135" s="28"/>
      <c r="FG135" s="28"/>
      <c r="FH135" s="28"/>
      <c r="FI135" s="28"/>
      <c r="FJ135" s="28"/>
      <c r="FK135" s="28"/>
      <c r="FL135" s="28"/>
      <c r="FM135" s="28"/>
      <c r="FN135" s="28"/>
      <c r="FO135" s="28"/>
      <c r="FP135" s="28"/>
      <c r="FQ135" s="28"/>
      <c r="FR135" s="28"/>
      <c r="FS135" s="88"/>
      <c r="FT135" s="88"/>
      <c r="FU135" s="88"/>
      <c r="FV135" s="88"/>
      <c r="FW135" s="88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88"/>
      <c r="GI135" s="88"/>
      <c r="GJ135" s="88"/>
      <c r="GK135" s="88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88"/>
    </row>
    <row r="136" spans="1:204" s="7" customFormat="1" ht="38.25" customHeight="1" x14ac:dyDescent="0.85">
      <c r="A136" s="2"/>
      <c r="B136" s="11"/>
      <c r="C136" s="137"/>
      <c r="D136" s="137"/>
      <c r="E136" s="144"/>
      <c r="F136" s="145"/>
      <c r="G136" s="137"/>
      <c r="H136" s="137"/>
      <c r="I136" s="137"/>
      <c r="J136" s="144"/>
      <c r="K136" s="5"/>
      <c r="L136" s="5"/>
      <c r="M136" s="5"/>
      <c r="N136" s="5"/>
      <c r="O136" s="5"/>
      <c r="P136" s="5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</row>
    <row r="137" spans="1:204" s="93" customFormat="1" x14ac:dyDescent="0.85">
      <c r="A137" s="2"/>
      <c r="B137" s="90"/>
      <c r="C137" s="144"/>
      <c r="D137" s="137"/>
      <c r="E137" s="137"/>
      <c r="F137" s="146"/>
      <c r="G137" s="137"/>
      <c r="H137" s="137"/>
      <c r="I137" s="137"/>
      <c r="J137" s="144"/>
      <c r="K137" s="91"/>
      <c r="L137" s="91"/>
      <c r="M137" s="91"/>
      <c r="N137" s="91"/>
      <c r="O137" s="91"/>
      <c r="P137" s="91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2"/>
      <c r="BG137" s="92"/>
      <c r="BH137" s="92"/>
      <c r="BI137" s="92"/>
      <c r="BJ137" s="92"/>
      <c r="BK137" s="92"/>
      <c r="BL137" s="92"/>
      <c r="BM137" s="92"/>
      <c r="BN137" s="92"/>
      <c r="BO137" s="92"/>
      <c r="BP137" s="92"/>
      <c r="BQ137" s="92"/>
      <c r="BR137" s="92"/>
      <c r="BS137" s="92"/>
      <c r="BT137" s="92"/>
      <c r="BU137" s="92"/>
      <c r="BV137" s="92"/>
      <c r="BW137" s="92"/>
      <c r="BX137" s="92"/>
      <c r="BY137" s="92"/>
      <c r="BZ137" s="92"/>
      <c r="CA137" s="92"/>
      <c r="CB137" s="92"/>
      <c r="CC137" s="92"/>
      <c r="CD137" s="92"/>
      <c r="CE137" s="92"/>
      <c r="CF137" s="92"/>
      <c r="CG137" s="92"/>
      <c r="CH137" s="92"/>
      <c r="CI137" s="92"/>
      <c r="CJ137" s="92"/>
      <c r="CK137" s="92"/>
      <c r="CL137" s="92"/>
      <c r="CM137" s="92"/>
      <c r="CN137" s="92"/>
      <c r="CO137" s="92"/>
      <c r="CP137" s="92"/>
      <c r="CQ137" s="92"/>
      <c r="CR137" s="92"/>
      <c r="CS137" s="92"/>
      <c r="CT137" s="92"/>
      <c r="CU137" s="92"/>
      <c r="CV137" s="92"/>
      <c r="CW137" s="92"/>
      <c r="CX137" s="92"/>
      <c r="CY137" s="92"/>
      <c r="CZ137" s="92"/>
      <c r="DA137" s="92"/>
      <c r="DB137" s="92"/>
      <c r="DC137" s="92"/>
      <c r="DD137" s="92"/>
      <c r="DE137" s="92"/>
      <c r="DF137" s="92"/>
      <c r="DG137" s="92"/>
      <c r="DH137" s="92"/>
      <c r="DI137" s="92"/>
      <c r="DJ137" s="92"/>
      <c r="DK137" s="92"/>
      <c r="DL137" s="92"/>
      <c r="DM137" s="92"/>
      <c r="DN137" s="92"/>
      <c r="DO137" s="92"/>
      <c r="DP137" s="92"/>
      <c r="DQ137" s="92"/>
      <c r="DR137" s="92"/>
      <c r="DS137" s="92"/>
      <c r="DT137" s="92"/>
      <c r="DU137" s="92"/>
      <c r="DV137" s="92"/>
      <c r="DW137" s="92"/>
      <c r="DX137" s="92"/>
      <c r="DY137" s="92"/>
      <c r="DZ137" s="92"/>
      <c r="EA137" s="92"/>
      <c r="EB137" s="92"/>
      <c r="EC137" s="92"/>
      <c r="ED137" s="92"/>
      <c r="EE137" s="92"/>
      <c r="EF137" s="92"/>
      <c r="EG137" s="92"/>
      <c r="EH137" s="92"/>
      <c r="EI137" s="92"/>
      <c r="EJ137" s="92"/>
      <c r="EK137" s="92"/>
      <c r="EL137" s="92"/>
      <c r="EM137" s="92"/>
      <c r="EN137" s="92"/>
      <c r="EO137" s="92"/>
      <c r="EP137" s="92"/>
      <c r="EQ137" s="92"/>
      <c r="ER137" s="92"/>
      <c r="ES137" s="92"/>
      <c r="ET137" s="92"/>
      <c r="EU137" s="92"/>
      <c r="EV137" s="92"/>
      <c r="EW137" s="92"/>
      <c r="EX137" s="92"/>
      <c r="EY137" s="92"/>
      <c r="EZ137" s="92"/>
      <c r="FA137" s="92"/>
      <c r="FB137" s="92"/>
      <c r="FC137" s="92"/>
      <c r="FD137" s="92"/>
      <c r="FE137" s="92"/>
      <c r="FF137" s="92"/>
      <c r="FG137" s="92"/>
      <c r="FH137" s="92"/>
      <c r="FI137" s="92"/>
      <c r="FJ137" s="92"/>
      <c r="FK137" s="92"/>
      <c r="FL137" s="92"/>
      <c r="FM137" s="92"/>
      <c r="FN137" s="92"/>
      <c r="FO137" s="92"/>
      <c r="FP137" s="92"/>
      <c r="FQ137" s="92"/>
      <c r="FR137" s="92"/>
      <c r="FS137" s="92"/>
      <c r="FT137" s="92"/>
      <c r="FU137" s="92"/>
      <c r="FV137" s="92"/>
      <c r="FW137" s="92"/>
      <c r="FX137" s="92"/>
      <c r="FY137" s="92"/>
      <c r="FZ137" s="92"/>
      <c r="GA137" s="92"/>
      <c r="GB137" s="92"/>
      <c r="GC137" s="92"/>
      <c r="GD137" s="92"/>
      <c r="GE137" s="92"/>
      <c r="GF137" s="92"/>
      <c r="GG137" s="92"/>
      <c r="GH137" s="92"/>
      <c r="GI137" s="92"/>
      <c r="GJ137" s="92"/>
      <c r="GK137" s="92"/>
      <c r="GL137" s="92"/>
      <c r="GM137" s="92"/>
      <c r="GN137" s="92"/>
      <c r="GO137" s="92"/>
      <c r="GP137" s="92"/>
      <c r="GQ137" s="92"/>
      <c r="GR137" s="92"/>
      <c r="GS137" s="92"/>
      <c r="GT137" s="92"/>
      <c r="GU137" s="92"/>
      <c r="GV137" s="92"/>
    </row>
    <row r="138" spans="1:204" s="93" customFormat="1" x14ac:dyDescent="0.85">
      <c r="A138" s="2"/>
      <c r="B138" s="90"/>
      <c r="C138" s="144"/>
      <c r="D138" s="137"/>
      <c r="E138" s="147"/>
      <c r="F138" s="146"/>
      <c r="G138" s="137"/>
      <c r="H138" s="137"/>
      <c r="I138" s="137"/>
      <c r="J138" s="144"/>
      <c r="K138" s="91"/>
      <c r="L138" s="91"/>
      <c r="M138" s="91"/>
      <c r="N138" s="91"/>
      <c r="O138" s="91"/>
      <c r="P138" s="91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2"/>
      <c r="BG138" s="92"/>
      <c r="BH138" s="92"/>
      <c r="BI138" s="92"/>
      <c r="BJ138" s="92"/>
      <c r="BK138" s="92"/>
      <c r="BL138" s="92"/>
      <c r="BM138" s="92"/>
      <c r="BN138" s="92"/>
      <c r="BO138" s="92"/>
      <c r="BP138" s="92"/>
      <c r="BQ138" s="92"/>
      <c r="BR138" s="92"/>
      <c r="BS138" s="92"/>
      <c r="BT138" s="92"/>
      <c r="BU138" s="92"/>
      <c r="BV138" s="92"/>
      <c r="BW138" s="92"/>
      <c r="BX138" s="92"/>
      <c r="BY138" s="92"/>
      <c r="BZ138" s="92"/>
      <c r="CA138" s="92"/>
      <c r="CB138" s="92"/>
      <c r="CC138" s="92"/>
      <c r="CD138" s="92"/>
      <c r="CE138" s="92"/>
      <c r="CF138" s="92"/>
      <c r="CG138" s="92"/>
      <c r="CH138" s="92"/>
      <c r="CI138" s="92"/>
      <c r="CJ138" s="92"/>
      <c r="CK138" s="92"/>
      <c r="CL138" s="92"/>
      <c r="CM138" s="92"/>
      <c r="CN138" s="92"/>
      <c r="CO138" s="92"/>
      <c r="CP138" s="92"/>
      <c r="CQ138" s="92"/>
      <c r="CR138" s="92"/>
      <c r="CS138" s="92"/>
      <c r="CT138" s="92"/>
      <c r="CU138" s="92"/>
      <c r="CV138" s="92"/>
      <c r="CW138" s="92"/>
      <c r="CX138" s="92"/>
      <c r="CY138" s="92"/>
      <c r="CZ138" s="92"/>
      <c r="DA138" s="92"/>
      <c r="DB138" s="92"/>
      <c r="DC138" s="92"/>
      <c r="DD138" s="92"/>
      <c r="DE138" s="92"/>
      <c r="DF138" s="92"/>
      <c r="DG138" s="92"/>
      <c r="DH138" s="92"/>
      <c r="DI138" s="92"/>
      <c r="DJ138" s="92"/>
      <c r="DK138" s="92"/>
      <c r="DL138" s="92"/>
      <c r="DM138" s="92"/>
      <c r="DN138" s="92"/>
      <c r="DO138" s="92"/>
      <c r="DP138" s="92"/>
      <c r="DQ138" s="92"/>
      <c r="DR138" s="92"/>
      <c r="DS138" s="92"/>
      <c r="DT138" s="92"/>
      <c r="DU138" s="92"/>
      <c r="DV138" s="92"/>
      <c r="DW138" s="92"/>
      <c r="DX138" s="92"/>
      <c r="DY138" s="92"/>
      <c r="DZ138" s="92"/>
      <c r="EA138" s="92"/>
      <c r="EB138" s="92"/>
      <c r="EC138" s="92"/>
      <c r="ED138" s="92"/>
      <c r="EE138" s="92"/>
      <c r="EF138" s="92"/>
      <c r="EG138" s="92"/>
      <c r="EH138" s="92"/>
      <c r="EI138" s="92"/>
      <c r="EJ138" s="92"/>
      <c r="EK138" s="92"/>
      <c r="EL138" s="92"/>
      <c r="EM138" s="92"/>
      <c r="EN138" s="92"/>
      <c r="EO138" s="92"/>
      <c r="EP138" s="92"/>
      <c r="EQ138" s="92"/>
      <c r="ER138" s="92"/>
      <c r="ES138" s="92"/>
      <c r="ET138" s="92"/>
      <c r="EU138" s="92"/>
      <c r="EV138" s="92"/>
      <c r="EW138" s="92"/>
      <c r="EX138" s="92"/>
      <c r="EY138" s="92"/>
      <c r="EZ138" s="92"/>
      <c r="FA138" s="92"/>
      <c r="FB138" s="92"/>
      <c r="FC138" s="92"/>
      <c r="FD138" s="92"/>
      <c r="FE138" s="92"/>
      <c r="FF138" s="92"/>
      <c r="FG138" s="92"/>
      <c r="FH138" s="92"/>
      <c r="FI138" s="92"/>
      <c r="FJ138" s="92"/>
      <c r="FK138" s="92"/>
      <c r="FL138" s="92"/>
      <c r="FM138" s="92"/>
      <c r="FN138" s="92"/>
      <c r="FO138" s="92"/>
      <c r="FP138" s="92"/>
      <c r="FQ138" s="92"/>
      <c r="FR138" s="92"/>
      <c r="FS138" s="92"/>
      <c r="FT138" s="92"/>
      <c r="FU138" s="92"/>
      <c r="FV138" s="92"/>
      <c r="FW138" s="92"/>
      <c r="FX138" s="92"/>
      <c r="FY138" s="92"/>
      <c r="FZ138" s="92"/>
      <c r="GA138" s="92"/>
      <c r="GB138" s="92"/>
      <c r="GC138" s="92"/>
      <c r="GD138" s="92"/>
      <c r="GE138" s="92"/>
      <c r="GF138" s="92"/>
      <c r="GG138" s="92"/>
      <c r="GH138" s="92"/>
      <c r="GI138" s="92"/>
      <c r="GJ138" s="92"/>
      <c r="GK138" s="92"/>
      <c r="GL138" s="92"/>
      <c r="GM138" s="92"/>
      <c r="GN138" s="92"/>
      <c r="GO138" s="92"/>
      <c r="GP138" s="92"/>
      <c r="GQ138" s="92"/>
      <c r="GR138" s="92"/>
      <c r="GS138" s="92"/>
      <c r="GT138" s="92"/>
      <c r="GU138" s="92"/>
      <c r="GV138" s="92"/>
    </row>
    <row r="139" spans="1:204" s="93" customFormat="1" x14ac:dyDescent="0.85">
      <c r="A139" s="2"/>
      <c r="B139" s="90"/>
      <c r="C139" s="144"/>
      <c r="D139" s="137"/>
      <c r="E139" s="144"/>
      <c r="F139" s="146"/>
      <c r="G139" s="137"/>
      <c r="H139" s="137"/>
      <c r="I139" s="137"/>
      <c r="J139" s="144"/>
      <c r="K139" s="94"/>
      <c r="L139" s="94"/>
      <c r="M139" s="94"/>
      <c r="N139" s="94"/>
      <c r="O139" s="94"/>
      <c r="P139" s="94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204" s="93" customFormat="1" ht="45.75" customHeight="1" x14ac:dyDescent="0.85">
      <c r="A140" s="2"/>
      <c r="B140" s="90"/>
      <c r="C140" s="148"/>
      <c r="D140" s="149"/>
      <c r="E140" s="148"/>
      <c r="F140" s="150"/>
      <c r="G140" s="137"/>
      <c r="H140" s="137"/>
      <c r="I140" s="137"/>
      <c r="J140" s="144"/>
      <c r="K140" s="94"/>
      <c r="L140" s="94"/>
      <c r="M140" s="94"/>
      <c r="N140" s="94"/>
      <c r="O140" s="94"/>
      <c r="P140" s="94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204" s="93" customFormat="1" x14ac:dyDescent="0.85">
      <c r="A141" s="2"/>
      <c r="B141" s="90"/>
      <c r="C141" s="137"/>
      <c r="D141" s="137" t="s">
        <v>0</v>
      </c>
      <c r="E141" s="137" t="s">
        <v>0</v>
      </c>
      <c r="F141" s="146"/>
      <c r="G141" s="137"/>
      <c r="H141" s="137"/>
      <c r="I141" s="137"/>
      <c r="J141" s="144"/>
      <c r="K141" s="94"/>
      <c r="L141" s="94"/>
      <c r="M141" s="94"/>
      <c r="N141" s="94"/>
      <c r="O141" s="94"/>
      <c r="P141" s="94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204" x14ac:dyDescent="0.85">
      <c r="A142" s="2"/>
      <c r="B142" s="95"/>
      <c r="C142" s="137"/>
      <c r="D142" s="137"/>
      <c r="E142" s="137"/>
      <c r="F142" s="146"/>
      <c r="G142" s="137"/>
      <c r="H142" s="137"/>
      <c r="I142" s="137"/>
      <c r="J142" s="137"/>
    </row>
    <row r="143" spans="1:204" x14ac:dyDescent="0.85">
      <c r="A143" s="2"/>
      <c r="B143" s="95"/>
      <c r="C143" s="137"/>
      <c r="D143" s="137"/>
      <c r="E143" s="137"/>
      <c r="F143" s="146"/>
      <c r="G143" s="137"/>
      <c r="H143" s="137"/>
      <c r="I143" s="137"/>
      <c r="J143" s="137"/>
    </row>
    <row r="144" spans="1:204" x14ac:dyDescent="0.85">
      <c r="A144" s="2"/>
      <c r="B144" s="95"/>
      <c r="C144" s="137"/>
      <c r="D144" s="137"/>
      <c r="E144" s="137"/>
      <c r="F144" s="146"/>
      <c r="G144" s="137"/>
      <c r="H144" s="137"/>
      <c r="I144" s="137"/>
      <c r="J144" s="137"/>
    </row>
    <row r="145" spans="1:201" x14ac:dyDescent="0.85">
      <c r="A145" s="2"/>
      <c r="B145" s="95"/>
      <c r="C145" s="137"/>
      <c r="D145" s="137"/>
      <c r="E145" s="137"/>
      <c r="F145" s="146"/>
      <c r="G145" s="137"/>
      <c r="H145" s="137"/>
      <c r="I145" s="137"/>
      <c r="J145" s="144"/>
    </row>
    <row r="146" spans="1:201" x14ac:dyDescent="0.85">
      <c r="A146" s="2"/>
      <c r="B146" s="95"/>
      <c r="C146" s="137"/>
      <c r="D146" s="137"/>
      <c r="E146" s="137"/>
      <c r="F146" s="146"/>
      <c r="G146" s="137"/>
      <c r="H146" s="137"/>
      <c r="I146" s="137"/>
      <c r="J146" s="144"/>
    </row>
    <row r="147" spans="1:201" x14ac:dyDescent="0.85">
      <c r="A147" s="2"/>
      <c r="B147" s="95"/>
      <c r="C147" s="137"/>
      <c r="D147" s="137"/>
      <c r="E147" s="137"/>
      <c r="F147" s="146" t="s">
        <v>0</v>
      </c>
      <c r="G147" s="137"/>
      <c r="H147" s="137"/>
      <c r="I147" s="137"/>
      <c r="J147" s="144"/>
    </row>
    <row r="148" spans="1:201" x14ac:dyDescent="0.85">
      <c r="A148" s="2"/>
      <c r="B148" s="95"/>
      <c r="C148" s="137"/>
      <c r="D148" s="137"/>
      <c r="E148" s="137"/>
      <c r="F148" s="146"/>
      <c r="G148" s="137"/>
      <c r="H148" s="137"/>
      <c r="I148" s="137"/>
      <c r="J148" s="144"/>
    </row>
    <row r="149" spans="1:201" x14ac:dyDescent="0.85">
      <c r="A149" s="2"/>
      <c r="B149" s="95"/>
      <c r="C149" s="137"/>
      <c r="D149" s="137"/>
      <c r="E149" s="137"/>
      <c r="F149" s="146" t="s">
        <v>118</v>
      </c>
      <c r="G149" s="137"/>
      <c r="H149" s="137"/>
      <c r="I149" s="137"/>
      <c r="J149" s="144"/>
    </row>
    <row r="150" spans="1:201" x14ac:dyDescent="0.85">
      <c r="A150" s="2"/>
      <c r="B150" s="95"/>
      <c r="C150" s="137"/>
      <c r="D150" s="137"/>
      <c r="E150" s="137"/>
      <c r="F150" s="146"/>
      <c r="G150" s="137"/>
      <c r="H150" s="137"/>
      <c r="I150" s="137"/>
      <c r="J150" s="144"/>
    </row>
    <row r="151" spans="1:201" x14ac:dyDescent="0.85">
      <c r="A151" s="2"/>
      <c r="B151" s="95"/>
      <c r="C151" s="137"/>
      <c r="D151" s="137"/>
      <c r="E151" s="137"/>
      <c r="F151" s="146"/>
      <c r="G151" s="137"/>
      <c r="H151" s="137"/>
      <c r="I151" s="137"/>
      <c r="J151" s="144"/>
    </row>
    <row r="152" spans="1:201" s="96" customFormat="1" x14ac:dyDescent="0.85">
      <c r="A152" s="2"/>
      <c r="B152" s="95"/>
      <c r="C152" s="137"/>
      <c r="D152" s="137"/>
      <c r="E152" s="137"/>
      <c r="F152" s="146"/>
      <c r="G152" s="137"/>
      <c r="H152" s="137"/>
      <c r="I152" s="137"/>
      <c r="J152" s="144"/>
      <c r="K152" s="97"/>
      <c r="L152" s="97"/>
      <c r="M152" s="97"/>
      <c r="N152" s="97"/>
      <c r="O152" s="97"/>
      <c r="P152" s="97"/>
      <c r="DX152" s="89"/>
      <c r="DY152" s="89"/>
      <c r="DZ152" s="89"/>
      <c r="EA152" s="89"/>
      <c r="EB152" s="89"/>
      <c r="EC152" s="89"/>
      <c r="ED152" s="89"/>
      <c r="EE152" s="89"/>
      <c r="EF152" s="89"/>
      <c r="EG152" s="89"/>
      <c r="EH152" s="89"/>
      <c r="EI152" s="89"/>
      <c r="EJ152" s="89"/>
      <c r="EK152" s="89"/>
      <c r="EL152" s="89"/>
      <c r="EM152" s="89"/>
      <c r="EN152" s="89"/>
      <c r="EO152" s="89"/>
      <c r="EP152" s="89"/>
      <c r="EQ152" s="89"/>
      <c r="ER152" s="89"/>
      <c r="ES152" s="89"/>
      <c r="ET152" s="89"/>
      <c r="EU152" s="89"/>
      <c r="EV152" s="89"/>
      <c r="EW152" s="89"/>
      <c r="EX152" s="89"/>
      <c r="EY152" s="89"/>
      <c r="EZ152" s="89"/>
      <c r="FA152" s="89"/>
      <c r="FB152" s="89"/>
      <c r="FC152" s="89"/>
      <c r="FD152" s="89"/>
      <c r="FE152" s="89"/>
      <c r="FF152" s="89"/>
      <c r="FG152" s="89"/>
      <c r="FH152" s="89"/>
      <c r="FI152" s="89"/>
      <c r="FJ152" s="89"/>
      <c r="FK152" s="89"/>
      <c r="FL152" s="89"/>
      <c r="FM152" s="89"/>
      <c r="FN152" s="89"/>
      <c r="FO152" s="89"/>
      <c r="FP152" s="89"/>
      <c r="FQ152" s="89"/>
      <c r="FR152" s="89"/>
      <c r="FS152" s="89"/>
      <c r="FT152" s="89"/>
      <c r="FU152" s="89"/>
      <c r="FV152" s="89"/>
      <c r="FW152" s="89"/>
      <c r="FX152" s="89"/>
      <c r="FY152" s="89"/>
      <c r="FZ152" s="89"/>
      <c r="GA152" s="89"/>
      <c r="GB152" s="89"/>
      <c r="GC152" s="89"/>
      <c r="GD152" s="89"/>
      <c r="GE152" s="89"/>
      <c r="GF152" s="89"/>
      <c r="GG152" s="89"/>
      <c r="GH152" s="89"/>
      <c r="GI152" s="89"/>
      <c r="GJ152" s="89"/>
      <c r="GK152" s="89"/>
      <c r="GL152" s="89"/>
      <c r="GM152" s="89"/>
      <c r="GN152" s="89"/>
      <c r="GO152" s="89"/>
      <c r="GP152" s="89"/>
      <c r="GQ152" s="89"/>
      <c r="GR152" s="89"/>
      <c r="GS152" s="89"/>
    </row>
    <row r="153" spans="1:201" s="96" customFormat="1" x14ac:dyDescent="0.85">
      <c r="A153" s="2"/>
      <c r="B153" s="95"/>
      <c r="C153" s="137"/>
      <c r="D153" s="137"/>
      <c r="E153" s="137"/>
      <c r="F153" s="146"/>
      <c r="G153" s="137"/>
      <c r="H153" s="137"/>
      <c r="I153" s="137"/>
      <c r="J153" s="144"/>
      <c r="K153" s="97"/>
      <c r="L153" s="97"/>
      <c r="M153" s="97"/>
      <c r="N153" s="97"/>
      <c r="O153" s="97"/>
      <c r="P153" s="97"/>
      <c r="DX153" s="89"/>
      <c r="DY153" s="89"/>
      <c r="DZ153" s="89"/>
      <c r="EA153" s="89"/>
      <c r="EB153" s="89"/>
      <c r="EC153" s="89"/>
      <c r="ED153" s="89"/>
      <c r="EE153" s="89"/>
      <c r="EF153" s="89"/>
      <c r="EG153" s="89"/>
      <c r="EH153" s="89"/>
      <c r="EI153" s="89"/>
      <c r="EJ153" s="89"/>
      <c r="EK153" s="89"/>
      <c r="EL153" s="89"/>
      <c r="EM153" s="89"/>
      <c r="EN153" s="89"/>
      <c r="EO153" s="89"/>
      <c r="EP153" s="89"/>
      <c r="EQ153" s="89"/>
      <c r="ER153" s="89"/>
      <c r="ES153" s="89"/>
      <c r="ET153" s="89"/>
      <c r="EU153" s="89"/>
      <c r="EV153" s="89"/>
      <c r="EW153" s="89"/>
      <c r="EX153" s="89"/>
      <c r="EY153" s="89"/>
      <c r="EZ153" s="89"/>
      <c r="FA153" s="89"/>
      <c r="FB153" s="89"/>
      <c r="FC153" s="89"/>
      <c r="FD153" s="89"/>
      <c r="FE153" s="89"/>
      <c r="FF153" s="89"/>
      <c r="FG153" s="89"/>
      <c r="FH153" s="89"/>
      <c r="FI153" s="89"/>
      <c r="FJ153" s="89"/>
      <c r="FK153" s="89"/>
      <c r="FL153" s="89"/>
      <c r="FM153" s="89"/>
      <c r="FN153" s="89"/>
      <c r="FO153" s="89"/>
      <c r="FP153" s="89"/>
      <c r="FQ153" s="89"/>
      <c r="FR153" s="89"/>
      <c r="FS153" s="89"/>
      <c r="FT153" s="89"/>
      <c r="FU153" s="89"/>
      <c r="FV153" s="89"/>
      <c r="FW153" s="89"/>
      <c r="FX153" s="89"/>
      <c r="FY153" s="89"/>
      <c r="FZ153" s="89"/>
      <c r="GA153" s="89"/>
      <c r="GB153" s="89"/>
      <c r="GC153" s="89"/>
      <c r="GD153" s="89"/>
      <c r="GE153" s="89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Q153" s="89"/>
      <c r="GR153" s="89"/>
      <c r="GS153" s="89"/>
    </row>
    <row r="154" spans="1:201" s="96" customFormat="1" x14ac:dyDescent="0.85">
      <c r="A154" s="2"/>
      <c r="B154" s="95"/>
      <c r="C154" s="137"/>
      <c r="D154" s="137"/>
      <c r="E154" s="137"/>
      <c r="F154" s="146"/>
      <c r="G154" s="137"/>
      <c r="H154" s="137"/>
      <c r="I154" s="137"/>
      <c r="J154" s="144"/>
      <c r="K154" s="97"/>
      <c r="L154" s="97"/>
      <c r="M154" s="97"/>
      <c r="N154" s="97"/>
      <c r="O154" s="97"/>
      <c r="P154" s="97"/>
      <c r="DX154" s="89"/>
      <c r="DY154" s="89"/>
      <c r="DZ154" s="89"/>
      <c r="EA154" s="89"/>
      <c r="EB154" s="89"/>
      <c r="EC154" s="89"/>
      <c r="ED154" s="89"/>
      <c r="EE154" s="89"/>
      <c r="EF154" s="89"/>
      <c r="EG154" s="89"/>
      <c r="EH154" s="89"/>
      <c r="EI154" s="89"/>
      <c r="EJ154" s="89"/>
      <c r="EK154" s="89"/>
      <c r="EL154" s="89"/>
      <c r="EM154" s="89"/>
      <c r="EN154" s="89"/>
      <c r="EO154" s="89"/>
      <c r="EP154" s="89"/>
      <c r="EQ154" s="89"/>
      <c r="ER154" s="89"/>
      <c r="ES154" s="89"/>
      <c r="ET154" s="89"/>
      <c r="EU154" s="89"/>
      <c r="EV154" s="89"/>
      <c r="EW154" s="89"/>
      <c r="EX154" s="89"/>
      <c r="EY154" s="89"/>
      <c r="EZ154" s="89"/>
      <c r="FA154" s="89"/>
      <c r="FB154" s="89"/>
      <c r="FC154" s="89"/>
      <c r="FD154" s="89"/>
      <c r="FE154" s="89"/>
      <c r="FF154" s="89"/>
      <c r="FG154" s="89"/>
      <c r="FH154" s="89"/>
      <c r="FI154" s="89"/>
      <c r="FJ154" s="89"/>
      <c r="FK154" s="89"/>
      <c r="FL154" s="89"/>
      <c r="FM154" s="89"/>
      <c r="FN154" s="89"/>
      <c r="FO154" s="89"/>
      <c r="FP154" s="89"/>
      <c r="FQ154" s="89"/>
      <c r="FR154" s="89"/>
      <c r="FS154" s="89"/>
      <c r="FT154" s="89"/>
      <c r="FU154" s="89"/>
      <c r="FV154" s="89"/>
      <c r="FW154" s="89"/>
      <c r="FX154" s="89"/>
      <c r="FY154" s="89"/>
      <c r="FZ154" s="89"/>
      <c r="GA154" s="89"/>
      <c r="GB154" s="89"/>
      <c r="GC154" s="89"/>
      <c r="GD154" s="89"/>
      <c r="GE154" s="89"/>
      <c r="GF154" s="89"/>
      <c r="GG154" s="89"/>
      <c r="GH154" s="89"/>
      <c r="GI154" s="89"/>
      <c r="GJ154" s="89"/>
      <c r="GK154" s="89"/>
      <c r="GL154" s="89"/>
      <c r="GM154" s="89"/>
      <c r="GN154" s="89"/>
      <c r="GO154" s="89"/>
      <c r="GP154" s="89"/>
      <c r="GQ154" s="89"/>
      <c r="GR154" s="89"/>
      <c r="GS154" s="89"/>
    </row>
    <row r="155" spans="1:201" s="96" customFormat="1" x14ac:dyDescent="0.85">
      <c r="A155" s="2"/>
      <c r="B155" s="95"/>
      <c r="C155" s="137"/>
      <c r="D155" s="137"/>
      <c r="E155" s="137"/>
      <c r="F155" s="146"/>
      <c r="G155" s="137"/>
      <c r="H155" s="137"/>
      <c r="I155" s="137"/>
      <c r="J155" s="144"/>
      <c r="K155" s="97"/>
      <c r="L155" s="97"/>
      <c r="M155" s="97"/>
      <c r="N155" s="97"/>
      <c r="O155" s="97"/>
      <c r="P155" s="97"/>
      <c r="DX155" s="89"/>
      <c r="DY155" s="89"/>
      <c r="DZ155" s="89"/>
      <c r="EA155" s="89"/>
      <c r="EB155" s="89"/>
      <c r="EC155" s="89"/>
      <c r="ED155" s="89"/>
      <c r="EE155" s="89"/>
      <c r="EF155" s="89"/>
      <c r="EG155" s="89"/>
      <c r="EH155" s="89"/>
      <c r="EI155" s="89"/>
      <c r="EJ155" s="89"/>
      <c r="EK155" s="89"/>
      <c r="EL155" s="89"/>
      <c r="EM155" s="89"/>
      <c r="EN155" s="89"/>
      <c r="EO155" s="89"/>
      <c r="EP155" s="89"/>
      <c r="EQ155" s="89"/>
      <c r="ER155" s="89"/>
      <c r="ES155" s="89"/>
      <c r="ET155" s="89"/>
      <c r="EU155" s="89"/>
      <c r="EV155" s="89"/>
      <c r="EW155" s="89"/>
      <c r="EX155" s="89"/>
      <c r="EY155" s="89"/>
      <c r="EZ155" s="89"/>
      <c r="FA155" s="89"/>
      <c r="FB155" s="89"/>
      <c r="FC155" s="89"/>
      <c r="FD155" s="89"/>
      <c r="FE155" s="89"/>
      <c r="FF155" s="89"/>
      <c r="FG155" s="89"/>
      <c r="FH155" s="89"/>
      <c r="FI155" s="89"/>
      <c r="FJ155" s="89"/>
      <c r="FK155" s="89"/>
      <c r="FL155" s="89"/>
      <c r="FM155" s="89"/>
      <c r="FN155" s="89"/>
      <c r="FO155" s="89"/>
      <c r="FP155" s="89"/>
      <c r="FQ155" s="89"/>
      <c r="FR155" s="89"/>
      <c r="FS155" s="89"/>
      <c r="FT155" s="89"/>
      <c r="FU155" s="89"/>
      <c r="FV155" s="89"/>
      <c r="FW155" s="89"/>
      <c r="FX155" s="89"/>
      <c r="FY155" s="89"/>
      <c r="FZ155" s="89"/>
      <c r="GA155" s="89"/>
      <c r="GB155" s="89"/>
      <c r="GC155" s="89"/>
      <c r="GD155" s="89"/>
      <c r="GE155" s="89"/>
      <c r="GF155" s="89"/>
      <c r="GG155" s="89"/>
      <c r="GH155" s="89"/>
      <c r="GI155" s="89"/>
      <c r="GJ155" s="89"/>
      <c r="GK155" s="89"/>
      <c r="GL155" s="89"/>
      <c r="GM155" s="89"/>
      <c r="GN155" s="89"/>
      <c r="GO155" s="89"/>
      <c r="GP155" s="89"/>
      <c r="GQ155" s="89"/>
      <c r="GR155" s="89"/>
      <c r="GS155" s="89"/>
    </row>
    <row r="156" spans="1:201" s="96" customFormat="1" x14ac:dyDescent="0.85">
      <c r="A156" s="2"/>
      <c r="B156" s="95"/>
      <c r="C156" s="137"/>
      <c r="D156" s="137"/>
      <c r="E156" s="137"/>
      <c r="F156" s="146"/>
      <c r="G156" s="137"/>
      <c r="H156" s="137"/>
      <c r="I156" s="137"/>
      <c r="J156" s="144"/>
      <c r="K156" s="97"/>
      <c r="L156" s="97"/>
      <c r="M156" s="97"/>
      <c r="N156" s="97"/>
      <c r="O156" s="97"/>
      <c r="P156" s="97"/>
      <c r="DX156" s="89"/>
      <c r="DY156" s="89"/>
      <c r="DZ156" s="89"/>
      <c r="EA156" s="89"/>
      <c r="EB156" s="89"/>
      <c r="EC156" s="89"/>
      <c r="ED156" s="89"/>
      <c r="EE156" s="89"/>
      <c r="EF156" s="89"/>
      <c r="EG156" s="89"/>
      <c r="EH156" s="89"/>
      <c r="EI156" s="89"/>
      <c r="EJ156" s="89"/>
      <c r="EK156" s="89"/>
      <c r="EL156" s="89"/>
      <c r="EM156" s="89"/>
      <c r="EN156" s="89"/>
      <c r="EO156" s="89"/>
      <c r="EP156" s="89"/>
      <c r="EQ156" s="89"/>
      <c r="ER156" s="89"/>
      <c r="ES156" s="89"/>
      <c r="ET156" s="89"/>
      <c r="EU156" s="89"/>
      <c r="EV156" s="89"/>
      <c r="EW156" s="89"/>
      <c r="EX156" s="89"/>
      <c r="EY156" s="89"/>
      <c r="EZ156" s="89"/>
      <c r="FA156" s="89"/>
      <c r="FB156" s="89"/>
      <c r="FC156" s="89"/>
      <c r="FD156" s="89"/>
      <c r="FE156" s="89"/>
      <c r="FF156" s="89"/>
      <c r="FG156" s="89"/>
      <c r="FH156" s="89"/>
      <c r="FI156" s="89"/>
      <c r="FJ156" s="89"/>
      <c r="FK156" s="89"/>
      <c r="FL156" s="89"/>
      <c r="FM156" s="89"/>
      <c r="FN156" s="89"/>
      <c r="FO156" s="89"/>
      <c r="FP156" s="89"/>
      <c r="FQ156" s="89"/>
      <c r="FR156" s="89"/>
      <c r="FS156" s="89"/>
      <c r="FT156" s="89"/>
      <c r="FU156" s="89"/>
      <c r="FV156" s="89"/>
      <c r="FW156" s="89"/>
      <c r="FX156" s="89"/>
      <c r="FY156" s="89"/>
      <c r="FZ156" s="89"/>
      <c r="GA156" s="89"/>
      <c r="GB156" s="89"/>
      <c r="GC156" s="89"/>
      <c r="GD156" s="89"/>
      <c r="GE156" s="89"/>
      <c r="GF156" s="89"/>
      <c r="GG156" s="89"/>
      <c r="GH156" s="89"/>
      <c r="GI156" s="89"/>
      <c r="GJ156" s="89"/>
      <c r="GK156" s="89"/>
      <c r="GL156" s="89"/>
      <c r="GM156" s="89"/>
      <c r="GN156" s="89"/>
      <c r="GO156" s="89"/>
      <c r="GP156" s="89"/>
      <c r="GQ156" s="89"/>
      <c r="GR156" s="89"/>
      <c r="GS156" s="89"/>
    </row>
    <row r="157" spans="1:201" s="96" customFormat="1" x14ac:dyDescent="0.85">
      <c r="A157" s="2"/>
      <c r="B157" s="95"/>
      <c r="C157" s="137"/>
      <c r="D157" s="137"/>
      <c r="E157" s="137"/>
      <c r="F157" s="146"/>
      <c r="G157" s="137"/>
      <c r="H157" s="137"/>
      <c r="I157" s="137"/>
      <c r="J157" s="144"/>
      <c r="K157" s="97"/>
      <c r="L157" s="97"/>
      <c r="M157" s="97"/>
      <c r="N157" s="97"/>
      <c r="O157" s="97"/>
      <c r="P157" s="97"/>
      <c r="DX157" s="89"/>
      <c r="DY157" s="89"/>
      <c r="DZ157" s="89"/>
      <c r="EA157" s="89"/>
      <c r="EB157" s="89"/>
      <c r="EC157" s="89"/>
      <c r="ED157" s="89"/>
      <c r="EE157" s="89"/>
      <c r="EF157" s="89"/>
      <c r="EG157" s="89"/>
      <c r="EH157" s="89"/>
      <c r="EI157" s="89"/>
      <c r="EJ157" s="89"/>
      <c r="EK157" s="89"/>
      <c r="EL157" s="89"/>
      <c r="EM157" s="89"/>
      <c r="EN157" s="89"/>
      <c r="EO157" s="89"/>
      <c r="EP157" s="89"/>
      <c r="EQ157" s="89"/>
      <c r="ER157" s="89"/>
      <c r="ES157" s="89"/>
      <c r="ET157" s="89"/>
      <c r="EU157" s="89"/>
      <c r="EV157" s="89"/>
      <c r="EW157" s="89"/>
      <c r="EX157" s="89"/>
      <c r="EY157" s="89"/>
      <c r="EZ157" s="89"/>
      <c r="FA157" s="89"/>
      <c r="FB157" s="89"/>
      <c r="FC157" s="89"/>
      <c r="FD157" s="89"/>
      <c r="FE157" s="89"/>
      <c r="FF157" s="89"/>
      <c r="FG157" s="89"/>
      <c r="FH157" s="89"/>
      <c r="FI157" s="89"/>
      <c r="FJ157" s="89"/>
      <c r="FK157" s="89"/>
      <c r="FL157" s="89"/>
      <c r="FM157" s="89"/>
      <c r="FN157" s="89"/>
      <c r="FO157" s="89"/>
      <c r="FP157" s="89"/>
      <c r="FQ157" s="89"/>
      <c r="FR157" s="89"/>
      <c r="FS157" s="89"/>
      <c r="FT157" s="89"/>
      <c r="FU157" s="89"/>
      <c r="FV157" s="89"/>
      <c r="FW157" s="89"/>
      <c r="FX157" s="89"/>
      <c r="FY157" s="89"/>
      <c r="FZ157" s="89"/>
      <c r="GA157" s="89"/>
      <c r="GB157" s="89"/>
      <c r="GC157" s="89"/>
      <c r="GD157" s="89"/>
      <c r="GE157" s="89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Q157" s="89"/>
      <c r="GR157" s="89"/>
      <c r="GS157" s="89"/>
    </row>
    <row r="158" spans="1:201" s="96" customFormat="1" x14ac:dyDescent="0.85">
      <c r="A158" s="2"/>
      <c r="B158" s="95"/>
      <c r="C158" s="137"/>
      <c r="D158" s="137"/>
      <c r="E158" s="137"/>
      <c r="F158" s="146"/>
      <c r="G158" s="137"/>
      <c r="H158" s="137"/>
      <c r="I158" s="137"/>
      <c r="J158" s="144"/>
      <c r="K158" s="97"/>
      <c r="L158" s="97"/>
      <c r="M158" s="97"/>
      <c r="N158" s="97"/>
      <c r="O158" s="97"/>
      <c r="P158" s="97"/>
      <c r="DX158" s="89"/>
      <c r="DY158" s="89"/>
      <c r="DZ158" s="89"/>
      <c r="EA158" s="89"/>
      <c r="EB158" s="89"/>
      <c r="EC158" s="89"/>
      <c r="ED158" s="89"/>
      <c r="EE158" s="89"/>
      <c r="EF158" s="89"/>
      <c r="EG158" s="89"/>
      <c r="EH158" s="89"/>
      <c r="EI158" s="89"/>
      <c r="EJ158" s="89"/>
      <c r="EK158" s="89"/>
      <c r="EL158" s="89"/>
      <c r="EM158" s="89"/>
      <c r="EN158" s="89"/>
      <c r="EO158" s="89"/>
      <c r="EP158" s="89"/>
      <c r="EQ158" s="89"/>
      <c r="ER158" s="89"/>
      <c r="ES158" s="89"/>
      <c r="ET158" s="89"/>
      <c r="EU158" s="89"/>
      <c r="EV158" s="89"/>
      <c r="EW158" s="89"/>
      <c r="EX158" s="89"/>
      <c r="EY158" s="89"/>
      <c r="EZ158" s="89"/>
      <c r="FA158" s="89"/>
      <c r="FB158" s="89"/>
      <c r="FC158" s="89"/>
      <c r="FD158" s="89"/>
      <c r="FE158" s="89"/>
      <c r="FF158" s="89"/>
      <c r="FG158" s="89"/>
      <c r="FH158" s="89"/>
      <c r="FI158" s="89"/>
      <c r="FJ158" s="89"/>
      <c r="FK158" s="89"/>
      <c r="FL158" s="89"/>
      <c r="FM158" s="89"/>
      <c r="FN158" s="89"/>
      <c r="FO158" s="89"/>
      <c r="FP158" s="89"/>
      <c r="FQ158" s="89"/>
      <c r="FR158" s="89"/>
      <c r="FS158" s="89"/>
      <c r="FT158" s="89"/>
      <c r="FU158" s="89"/>
      <c r="FV158" s="89"/>
      <c r="FW158" s="89"/>
      <c r="FX158" s="89"/>
      <c r="FY158" s="89"/>
      <c r="FZ158" s="89"/>
      <c r="GA158" s="89"/>
      <c r="GB158" s="89"/>
      <c r="GC158" s="89"/>
      <c r="GD158" s="89"/>
      <c r="GE158" s="89"/>
      <c r="GF158" s="89"/>
      <c r="GG158" s="89"/>
      <c r="GH158" s="89"/>
      <c r="GI158" s="89"/>
      <c r="GJ158" s="89"/>
      <c r="GK158" s="89"/>
      <c r="GL158" s="89"/>
      <c r="GM158" s="89"/>
      <c r="GN158" s="89"/>
      <c r="GO158" s="89"/>
      <c r="GP158" s="89"/>
      <c r="GQ158" s="89"/>
      <c r="GR158" s="89"/>
      <c r="GS158" s="89"/>
    </row>
    <row r="159" spans="1:201" s="96" customFormat="1" x14ac:dyDescent="0.85">
      <c r="A159" s="2"/>
      <c r="B159" s="95"/>
      <c r="C159" s="137"/>
      <c r="D159" s="137"/>
      <c r="E159" s="137"/>
      <c r="F159" s="146"/>
      <c r="G159" s="137"/>
      <c r="H159" s="137"/>
      <c r="I159" s="137"/>
      <c r="J159" s="144"/>
      <c r="K159" s="97"/>
      <c r="L159" s="97"/>
      <c r="M159" s="97"/>
      <c r="N159" s="97"/>
      <c r="O159" s="97"/>
      <c r="P159" s="97"/>
      <c r="DX159" s="89"/>
      <c r="DY159" s="89"/>
      <c r="DZ159" s="89"/>
      <c r="EA159" s="89"/>
      <c r="EB159" s="89"/>
      <c r="EC159" s="89"/>
      <c r="ED159" s="89"/>
      <c r="EE159" s="89"/>
      <c r="EF159" s="89"/>
      <c r="EG159" s="89"/>
      <c r="EH159" s="89"/>
      <c r="EI159" s="89"/>
      <c r="EJ159" s="89"/>
      <c r="EK159" s="89"/>
      <c r="EL159" s="89"/>
      <c r="EM159" s="89"/>
      <c r="EN159" s="89"/>
      <c r="EO159" s="89"/>
      <c r="EP159" s="89"/>
      <c r="EQ159" s="89"/>
      <c r="ER159" s="89"/>
      <c r="ES159" s="89"/>
      <c r="ET159" s="89"/>
      <c r="EU159" s="89"/>
      <c r="EV159" s="89"/>
      <c r="EW159" s="89"/>
      <c r="EX159" s="89"/>
      <c r="EY159" s="89"/>
      <c r="EZ159" s="89"/>
      <c r="FA159" s="89"/>
      <c r="FB159" s="89"/>
      <c r="FC159" s="89"/>
      <c r="FD159" s="89"/>
      <c r="FE159" s="89"/>
      <c r="FF159" s="89"/>
      <c r="FG159" s="89"/>
      <c r="FH159" s="89"/>
      <c r="FI159" s="89"/>
      <c r="FJ159" s="89"/>
      <c r="FK159" s="89"/>
      <c r="FL159" s="89"/>
      <c r="FM159" s="89"/>
      <c r="FN159" s="89"/>
      <c r="FO159" s="89"/>
      <c r="FP159" s="89"/>
      <c r="FQ159" s="89"/>
      <c r="FR159" s="89"/>
      <c r="FS159" s="89"/>
      <c r="FT159" s="89"/>
      <c r="FU159" s="89"/>
      <c r="FV159" s="89"/>
      <c r="FW159" s="89"/>
      <c r="FX159" s="89"/>
      <c r="FY159" s="89"/>
      <c r="FZ159" s="89"/>
      <c r="GA159" s="89"/>
      <c r="GB159" s="89"/>
      <c r="GC159" s="89"/>
      <c r="GD159" s="89"/>
      <c r="GE159" s="89"/>
      <c r="GF159" s="89"/>
      <c r="GG159" s="89"/>
      <c r="GH159" s="89"/>
      <c r="GI159" s="89"/>
      <c r="GJ159" s="89"/>
      <c r="GK159" s="89"/>
      <c r="GL159" s="89"/>
      <c r="GM159" s="89"/>
      <c r="GN159" s="89"/>
      <c r="GO159" s="89"/>
      <c r="GP159" s="89"/>
      <c r="GQ159" s="89"/>
      <c r="GR159" s="89"/>
      <c r="GS159" s="89"/>
    </row>
    <row r="160" spans="1:201" s="96" customFormat="1" x14ac:dyDescent="0.85">
      <c r="A160" s="2"/>
      <c r="B160" s="95"/>
      <c r="C160" s="137"/>
      <c r="D160" s="137"/>
      <c r="E160" s="137"/>
      <c r="F160" s="146"/>
      <c r="G160" s="137"/>
      <c r="H160" s="137"/>
      <c r="I160" s="137"/>
      <c r="J160" s="144"/>
      <c r="K160" s="97"/>
      <c r="L160" s="97"/>
      <c r="M160" s="97"/>
      <c r="N160" s="97"/>
      <c r="O160" s="97"/>
      <c r="P160" s="97"/>
      <c r="DX160" s="89"/>
      <c r="DY160" s="89"/>
      <c r="DZ160" s="89"/>
      <c r="EA160" s="89"/>
      <c r="EB160" s="89"/>
      <c r="EC160" s="89"/>
      <c r="ED160" s="89"/>
      <c r="EE160" s="89"/>
      <c r="EF160" s="89"/>
      <c r="EG160" s="89"/>
      <c r="EH160" s="89"/>
      <c r="EI160" s="89"/>
      <c r="EJ160" s="89"/>
      <c r="EK160" s="89"/>
      <c r="EL160" s="89"/>
      <c r="EM160" s="89"/>
      <c r="EN160" s="89"/>
      <c r="EO160" s="89"/>
      <c r="EP160" s="89"/>
      <c r="EQ160" s="89"/>
      <c r="ER160" s="89"/>
      <c r="ES160" s="89"/>
      <c r="ET160" s="89"/>
      <c r="EU160" s="89"/>
      <c r="EV160" s="89"/>
      <c r="EW160" s="89"/>
      <c r="EX160" s="89"/>
      <c r="EY160" s="89"/>
      <c r="EZ160" s="89"/>
      <c r="FA160" s="89"/>
      <c r="FB160" s="89"/>
      <c r="FC160" s="89"/>
      <c r="FD160" s="89"/>
      <c r="FE160" s="89"/>
      <c r="FF160" s="89"/>
      <c r="FG160" s="89"/>
      <c r="FH160" s="89"/>
      <c r="FI160" s="89"/>
      <c r="FJ160" s="89"/>
      <c r="FK160" s="89"/>
      <c r="FL160" s="89"/>
      <c r="FM160" s="89"/>
      <c r="FN160" s="89"/>
      <c r="FO160" s="89"/>
      <c r="FP160" s="89"/>
      <c r="FQ160" s="89"/>
      <c r="FR160" s="89"/>
      <c r="FS160" s="89"/>
      <c r="FT160" s="89"/>
      <c r="FU160" s="89"/>
      <c r="FV160" s="89"/>
      <c r="FW160" s="89"/>
      <c r="FX160" s="89"/>
      <c r="FY160" s="89"/>
      <c r="FZ160" s="89"/>
      <c r="GA160" s="89"/>
      <c r="GB160" s="89"/>
      <c r="GC160" s="89"/>
      <c r="GD160" s="89"/>
      <c r="GE160" s="89"/>
      <c r="GF160" s="89"/>
      <c r="GG160" s="89"/>
      <c r="GH160" s="89"/>
      <c r="GI160" s="89"/>
      <c r="GJ160" s="89"/>
      <c r="GK160" s="89"/>
      <c r="GL160" s="89"/>
      <c r="GM160" s="89"/>
      <c r="GN160" s="89"/>
      <c r="GO160" s="89"/>
      <c r="GP160" s="89"/>
      <c r="GQ160" s="89"/>
      <c r="GR160" s="89"/>
      <c r="GS160" s="89"/>
    </row>
    <row r="161" spans="1:201" s="96" customFormat="1" x14ac:dyDescent="0.85">
      <c r="A161" s="2"/>
      <c r="B161" s="95"/>
      <c r="C161" s="137"/>
      <c r="D161" s="137"/>
      <c r="E161" s="137"/>
      <c r="F161" s="146"/>
      <c r="G161" s="137"/>
      <c r="H161" s="137"/>
      <c r="I161" s="137"/>
      <c r="J161" s="144"/>
      <c r="K161" s="97"/>
      <c r="L161" s="97"/>
      <c r="M161" s="97"/>
      <c r="N161" s="97"/>
      <c r="O161" s="97"/>
      <c r="P161" s="97"/>
      <c r="DX161" s="89"/>
      <c r="DY161" s="89"/>
      <c r="DZ161" s="89"/>
      <c r="EA161" s="89"/>
      <c r="EB161" s="89"/>
      <c r="EC161" s="89"/>
      <c r="ED161" s="89"/>
      <c r="EE161" s="89"/>
      <c r="EF161" s="89"/>
      <c r="EG161" s="89"/>
      <c r="EH161" s="89"/>
      <c r="EI161" s="89"/>
      <c r="EJ161" s="89"/>
      <c r="EK161" s="89"/>
      <c r="EL161" s="89"/>
      <c r="EM161" s="89"/>
      <c r="EN161" s="89"/>
      <c r="EO161" s="89"/>
      <c r="EP161" s="89"/>
      <c r="EQ161" s="89"/>
      <c r="ER161" s="89"/>
      <c r="ES161" s="89"/>
      <c r="ET161" s="89"/>
      <c r="EU161" s="89"/>
      <c r="EV161" s="89"/>
      <c r="EW161" s="89"/>
      <c r="EX161" s="89"/>
      <c r="EY161" s="89"/>
      <c r="EZ161" s="89"/>
      <c r="FA161" s="89"/>
      <c r="FB161" s="89"/>
      <c r="FC161" s="89"/>
      <c r="FD161" s="89"/>
      <c r="FE161" s="89"/>
      <c r="FF161" s="89"/>
      <c r="FG161" s="89"/>
      <c r="FH161" s="89"/>
      <c r="FI161" s="89"/>
      <c r="FJ161" s="89"/>
      <c r="FK161" s="89"/>
      <c r="FL161" s="89"/>
      <c r="FM161" s="89"/>
      <c r="FN161" s="89"/>
      <c r="FO161" s="89"/>
      <c r="FP161" s="89"/>
      <c r="FQ161" s="89"/>
      <c r="FR161" s="89"/>
      <c r="FS161" s="89"/>
      <c r="FT161" s="89"/>
      <c r="FU161" s="89"/>
      <c r="FV161" s="89"/>
      <c r="FW161" s="89"/>
      <c r="FX161" s="89"/>
      <c r="FY161" s="89"/>
      <c r="FZ161" s="89"/>
      <c r="GA161" s="89"/>
      <c r="GB161" s="89"/>
      <c r="GC161" s="89"/>
      <c r="GD161" s="89"/>
      <c r="GE161" s="89"/>
      <c r="GF161" s="89"/>
      <c r="GG161" s="89"/>
      <c r="GH161" s="89"/>
      <c r="GI161" s="89"/>
      <c r="GJ161" s="89"/>
      <c r="GK161" s="89"/>
      <c r="GL161" s="89"/>
      <c r="GM161" s="89"/>
      <c r="GN161" s="89"/>
      <c r="GO161" s="89"/>
      <c r="GP161" s="89"/>
      <c r="GQ161" s="89"/>
      <c r="GR161" s="89"/>
      <c r="GS161" s="89"/>
    </row>
    <row r="162" spans="1:201" s="96" customFormat="1" x14ac:dyDescent="0.85">
      <c r="A162" s="2"/>
      <c r="B162" s="95"/>
      <c r="C162" s="137"/>
      <c r="D162" s="137"/>
      <c r="E162" s="137"/>
      <c r="F162" s="146"/>
      <c r="G162" s="137"/>
      <c r="H162" s="137"/>
      <c r="I162" s="137"/>
      <c r="J162" s="144"/>
      <c r="K162" s="97"/>
      <c r="L162" s="97"/>
      <c r="M162" s="97"/>
      <c r="N162" s="97"/>
      <c r="O162" s="97"/>
      <c r="P162" s="97"/>
      <c r="DX162" s="89"/>
      <c r="DY162" s="89"/>
      <c r="DZ162" s="89"/>
      <c r="EA162" s="89"/>
      <c r="EB162" s="89"/>
      <c r="EC162" s="89"/>
      <c r="ED162" s="89"/>
      <c r="EE162" s="89"/>
      <c r="EF162" s="89"/>
      <c r="EG162" s="89"/>
      <c r="EH162" s="89"/>
      <c r="EI162" s="89"/>
      <c r="EJ162" s="89"/>
      <c r="EK162" s="89"/>
      <c r="EL162" s="89"/>
      <c r="EM162" s="89"/>
      <c r="EN162" s="89"/>
      <c r="EO162" s="89"/>
      <c r="EP162" s="89"/>
      <c r="EQ162" s="89"/>
      <c r="ER162" s="89"/>
      <c r="ES162" s="89"/>
      <c r="ET162" s="89"/>
      <c r="EU162" s="89"/>
      <c r="EV162" s="89"/>
      <c r="EW162" s="89"/>
      <c r="EX162" s="89"/>
      <c r="EY162" s="89"/>
      <c r="EZ162" s="89"/>
      <c r="FA162" s="89"/>
      <c r="FB162" s="89"/>
      <c r="FC162" s="89"/>
      <c r="FD162" s="89"/>
      <c r="FE162" s="89"/>
      <c r="FF162" s="89"/>
      <c r="FG162" s="89"/>
      <c r="FH162" s="89"/>
      <c r="FI162" s="89"/>
      <c r="FJ162" s="89"/>
      <c r="FK162" s="89"/>
      <c r="FL162" s="89"/>
      <c r="FM162" s="89"/>
      <c r="FN162" s="89"/>
      <c r="FO162" s="89"/>
      <c r="FP162" s="89"/>
      <c r="FQ162" s="89"/>
      <c r="FR162" s="89"/>
      <c r="FS162" s="89"/>
      <c r="FT162" s="89"/>
      <c r="FU162" s="89"/>
      <c r="FV162" s="89"/>
      <c r="FW162" s="89"/>
      <c r="FX162" s="89"/>
      <c r="FY162" s="89"/>
      <c r="FZ162" s="89"/>
      <c r="GA162" s="89"/>
      <c r="GB162" s="89"/>
      <c r="GC162" s="89"/>
      <c r="GD162" s="89"/>
      <c r="GE162" s="89"/>
      <c r="GF162" s="89"/>
      <c r="GG162" s="89"/>
      <c r="GH162" s="89"/>
      <c r="GI162" s="89"/>
      <c r="GJ162" s="89"/>
      <c r="GK162" s="89"/>
      <c r="GL162" s="89"/>
      <c r="GM162" s="89"/>
      <c r="GN162" s="89"/>
      <c r="GO162" s="89"/>
      <c r="GP162" s="89"/>
      <c r="GQ162" s="89"/>
      <c r="GR162" s="89"/>
      <c r="GS162" s="89"/>
    </row>
    <row r="163" spans="1:201" s="96" customFormat="1" x14ac:dyDescent="0.85">
      <c r="A163" s="2"/>
      <c r="B163" s="95"/>
      <c r="C163" s="137"/>
      <c r="D163" s="137"/>
      <c r="E163" s="137"/>
      <c r="F163" s="146"/>
      <c r="G163" s="137"/>
      <c r="H163" s="137"/>
      <c r="I163" s="137"/>
      <c r="J163" s="144"/>
      <c r="K163" s="97"/>
      <c r="L163" s="97"/>
      <c r="M163" s="97"/>
      <c r="N163" s="97"/>
      <c r="O163" s="97"/>
      <c r="P163" s="97"/>
      <c r="DX163" s="89"/>
      <c r="DY163" s="89"/>
      <c r="DZ163" s="89"/>
      <c r="EA163" s="89"/>
      <c r="EB163" s="89"/>
      <c r="EC163" s="89"/>
      <c r="ED163" s="89"/>
      <c r="EE163" s="89"/>
      <c r="EF163" s="89"/>
      <c r="EG163" s="89"/>
      <c r="EH163" s="89"/>
      <c r="EI163" s="89"/>
      <c r="EJ163" s="89"/>
      <c r="EK163" s="89"/>
      <c r="EL163" s="89"/>
      <c r="EM163" s="89"/>
      <c r="EN163" s="89"/>
      <c r="EO163" s="89"/>
      <c r="EP163" s="89"/>
      <c r="EQ163" s="89"/>
      <c r="ER163" s="89"/>
      <c r="ES163" s="89"/>
      <c r="ET163" s="89"/>
      <c r="EU163" s="89"/>
      <c r="EV163" s="89"/>
      <c r="EW163" s="89"/>
      <c r="EX163" s="89"/>
      <c r="EY163" s="89"/>
      <c r="EZ163" s="89"/>
      <c r="FA163" s="89"/>
      <c r="FB163" s="89"/>
      <c r="FC163" s="89"/>
      <c r="FD163" s="89"/>
      <c r="FE163" s="89"/>
      <c r="FF163" s="89"/>
      <c r="FG163" s="89"/>
      <c r="FH163" s="89"/>
      <c r="FI163" s="89"/>
      <c r="FJ163" s="89"/>
      <c r="FK163" s="89"/>
      <c r="FL163" s="89"/>
      <c r="FM163" s="89"/>
      <c r="FN163" s="89"/>
      <c r="FO163" s="89"/>
      <c r="FP163" s="89"/>
      <c r="FQ163" s="89"/>
      <c r="FR163" s="89"/>
      <c r="FS163" s="89"/>
      <c r="FT163" s="89"/>
      <c r="FU163" s="89"/>
      <c r="FV163" s="89"/>
      <c r="FW163" s="89"/>
      <c r="FX163" s="89"/>
      <c r="FY163" s="89"/>
      <c r="FZ163" s="89"/>
      <c r="GA163" s="89"/>
      <c r="GB163" s="89"/>
      <c r="GC163" s="89"/>
      <c r="GD163" s="89"/>
      <c r="GE163" s="89"/>
      <c r="GF163" s="89"/>
      <c r="GG163" s="89"/>
      <c r="GH163" s="89"/>
      <c r="GI163" s="89"/>
      <c r="GJ163" s="89"/>
      <c r="GK163" s="89"/>
      <c r="GL163" s="89"/>
      <c r="GM163" s="89"/>
      <c r="GN163" s="89"/>
      <c r="GO163" s="89"/>
      <c r="GP163" s="89"/>
      <c r="GQ163" s="89"/>
      <c r="GR163" s="89"/>
      <c r="GS163" s="89"/>
    </row>
    <row r="164" spans="1:201" s="96" customFormat="1" x14ac:dyDescent="0.85">
      <c r="A164" s="2"/>
      <c r="B164" s="95"/>
      <c r="C164" s="137"/>
      <c r="D164" s="137"/>
      <c r="E164" s="137"/>
      <c r="F164" s="146"/>
      <c r="G164" s="137"/>
      <c r="H164" s="137"/>
      <c r="I164" s="137"/>
      <c r="J164" s="144"/>
      <c r="K164" s="97"/>
      <c r="L164" s="97"/>
      <c r="M164" s="97"/>
      <c r="N164" s="97"/>
      <c r="O164" s="97"/>
      <c r="P164" s="97"/>
      <c r="DX164" s="89"/>
      <c r="DY164" s="89"/>
      <c r="DZ164" s="89"/>
      <c r="EA164" s="89"/>
      <c r="EB164" s="89"/>
      <c r="EC164" s="89"/>
      <c r="ED164" s="89"/>
      <c r="EE164" s="89"/>
      <c r="EF164" s="89"/>
      <c r="EG164" s="89"/>
      <c r="EH164" s="89"/>
      <c r="EI164" s="89"/>
      <c r="EJ164" s="89"/>
      <c r="EK164" s="89"/>
      <c r="EL164" s="89"/>
      <c r="EM164" s="89"/>
      <c r="EN164" s="89"/>
      <c r="EO164" s="89"/>
      <c r="EP164" s="89"/>
      <c r="EQ164" s="89"/>
      <c r="ER164" s="89"/>
      <c r="ES164" s="89"/>
      <c r="ET164" s="89"/>
      <c r="EU164" s="89"/>
      <c r="EV164" s="89"/>
      <c r="EW164" s="89"/>
      <c r="EX164" s="89"/>
      <c r="EY164" s="89"/>
      <c r="EZ164" s="89"/>
      <c r="FA164" s="89"/>
      <c r="FB164" s="89"/>
      <c r="FC164" s="89"/>
      <c r="FD164" s="89"/>
      <c r="FE164" s="89"/>
      <c r="FF164" s="89"/>
      <c r="FG164" s="89"/>
      <c r="FH164" s="89"/>
      <c r="FI164" s="89"/>
      <c r="FJ164" s="89"/>
      <c r="FK164" s="89"/>
      <c r="FL164" s="89"/>
      <c r="FM164" s="89"/>
      <c r="FN164" s="89"/>
      <c r="FO164" s="89"/>
      <c r="FP164" s="89"/>
      <c r="FQ164" s="89"/>
      <c r="FR164" s="89"/>
      <c r="FS164" s="89"/>
      <c r="FT164" s="89"/>
      <c r="FU164" s="89"/>
      <c r="FV164" s="89"/>
      <c r="FW164" s="89"/>
      <c r="FX164" s="89"/>
      <c r="FY164" s="89"/>
      <c r="FZ164" s="89"/>
      <c r="GA164" s="89"/>
      <c r="GB164" s="89"/>
      <c r="GC164" s="89"/>
      <c r="GD164" s="89"/>
      <c r="GE164" s="89"/>
      <c r="GF164" s="89"/>
      <c r="GG164" s="89"/>
      <c r="GH164" s="89"/>
      <c r="GI164" s="89"/>
      <c r="GJ164" s="89"/>
      <c r="GK164" s="89"/>
      <c r="GL164" s="89"/>
      <c r="GM164" s="89"/>
      <c r="GN164" s="89"/>
      <c r="GO164" s="89"/>
      <c r="GP164" s="89"/>
      <c r="GQ164" s="89"/>
      <c r="GR164" s="89"/>
      <c r="GS164" s="89"/>
    </row>
    <row r="165" spans="1:201" s="96" customFormat="1" x14ac:dyDescent="0.85">
      <c r="A165" s="2"/>
      <c r="B165" s="95"/>
      <c r="C165" s="137"/>
      <c r="D165" s="137"/>
      <c r="E165" s="137"/>
      <c r="F165" s="146"/>
      <c r="G165" s="137"/>
      <c r="H165" s="137"/>
      <c r="I165" s="137"/>
      <c r="J165" s="144"/>
      <c r="K165" s="97"/>
      <c r="L165" s="97"/>
      <c r="M165" s="97"/>
      <c r="N165" s="97"/>
      <c r="O165" s="97"/>
      <c r="P165" s="97"/>
      <c r="DX165" s="89"/>
      <c r="DY165" s="89"/>
      <c r="DZ165" s="89"/>
      <c r="EA165" s="89"/>
      <c r="EB165" s="89"/>
      <c r="EC165" s="89"/>
      <c r="ED165" s="89"/>
      <c r="EE165" s="89"/>
      <c r="EF165" s="89"/>
      <c r="EG165" s="89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89"/>
      <c r="ES165" s="89"/>
      <c r="ET165" s="89"/>
      <c r="EU165" s="89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89"/>
      <c r="FG165" s="89"/>
      <c r="FH165" s="89"/>
      <c r="FI165" s="89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89"/>
      <c r="FU165" s="89"/>
      <c r="FV165" s="89"/>
      <c r="FW165" s="89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89"/>
      <c r="GI165" s="89"/>
      <c r="GJ165" s="89"/>
      <c r="GK165" s="89"/>
      <c r="GL165" s="89"/>
      <c r="GM165" s="89"/>
      <c r="GN165" s="89"/>
      <c r="GO165" s="89"/>
      <c r="GP165" s="89"/>
      <c r="GQ165" s="89"/>
      <c r="GR165" s="89"/>
      <c r="GS165" s="89"/>
    </row>
    <row r="166" spans="1:201" s="96" customFormat="1" x14ac:dyDescent="0.85">
      <c r="A166" s="2"/>
      <c r="B166" s="95"/>
      <c r="C166" s="137"/>
      <c r="D166" s="137"/>
      <c r="E166" s="137"/>
      <c r="F166" s="146"/>
      <c r="G166" s="137"/>
      <c r="H166" s="137"/>
      <c r="I166" s="137"/>
      <c r="J166" s="144"/>
      <c r="K166" s="97"/>
      <c r="L166" s="97"/>
      <c r="M166" s="97"/>
      <c r="N166" s="97"/>
      <c r="O166" s="97"/>
      <c r="P166" s="97"/>
      <c r="DX166" s="89"/>
      <c r="DY166" s="89"/>
      <c r="DZ166" s="89"/>
      <c r="EA166" s="89"/>
      <c r="EB166" s="89"/>
      <c r="EC166" s="89"/>
      <c r="ED166" s="89"/>
      <c r="EE166" s="89"/>
      <c r="EF166" s="89"/>
      <c r="EG166" s="89"/>
      <c r="EH166" s="89"/>
      <c r="EI166" s="89"/>
      <c r="EJ166" s="89"/>
      <c r="EK166" s="89"/>
      <c r="EL166" s="89"/>
      <c r="EM166" s="89"/>
      <c r="EN166" s="89"/>
      <c r="EO166" s="89"/>
      <c r="EP166" s="89"/>
      <c r="EQ166" s="89"/>
      <c r="ER166" s="89"/>
      <c r="ES166" s="89"/>
      <c r="ET166" s="89"/>
      <c r="EU166" s="89"/>
      <c r="EV166" s="89"/>
      <c r="EW166" s="89"/>
      <c r="EX166" s="89"/>
      <c r="EY166" s="89"/>
      <c r="EZ166" s="89"/>
      <c r="FA166" s="89"/>
      <c r="FB166" s="89"/>
      <c r="FC166" s="89"/>
      <c r="FD166" s="89"/>
      <c r="FE166" s="89"/>
      <c r="FF166" s="89"/>
      <c r="FG166" s="89"/>
      <c r="FH166" s="89"/>
      <c r="FI166" s="89"/>
      <c r="FJ166" s="89"/>
      <c r="FK166" s="89"/>
      <c r="FL166" s="89"/>
      <c r="FM166" s="89"/>
      <c r="FN166" s="89"/>
      <c r="FO166" s="89"/>
      <c r="FP166" s="89"/>
      <c r="FQ166" s="89"/>
      <c r="FR166" s="89"/>
      <c r="FS166" s="89"/>
      <c r="FT166" s="89"/>
      <c r="FU166" s="89"/>
      <c r="FV166" s="89"/>
      <c r="FW166" s="89"/>
      <c r="FX166" s="89"/>
      <c r="FY166" s="89"/>
      <c r="FZ166" s="89"/>
      <c r="GA166" s="89"/>
      <c r="GB166" s="89"/>
      <c r="GC166" s="89"/>
      <c r="GD166" s="89"/>
      <c r="GE166" s="89"/>
      <c r="GF166" s="89"/>
      <c r="GG166" s="89"/>
      <c r="GH166" s="89"/>
      <c r="GI166" s="89"/>
      <c r="GJ166" s="89"/>
      <c r="GK166" s="89"/>
      <c r="GL166" s="89"/>
      <c r="GM166" s="89"/>
      <c r="GN166" s="89"/>
      <c r="GO166" s="89"/>
      <c r="GP166" s="89"/>
      <c r="GQ166" s="89"/>
      <c r="GR166" s="89"/>
      <c r="GS166" s="89"/>
    </row>
    <row r="167" spans="1:201" s="96" customFormat="1" x14ac:dyDescent="0.85">
      <c r="A167" s="2"/>
      <c r="B167" s="95"/>
      <c r="C167" s="137"/>
      <c r="D167" s="137"/>
      <c r="E167" s="137"/>
      <c r="F167" s="146"/>
      <c r="G167" s="137"/>
      <c r="H167" s="137"/>
      <c r="I167" s="137"/>
      <c r="J167" s="144"/>
      <c r="K167" s="97"/>
      <c r="L167" s="97"/>
      <c r="M167" s="97"/>
      <c r="N167" s="97"/>
      <c r="O167" s="97"/>
      <c r="P167" s="97"/>
      <c r="DX167" s="89"/>
      <c r="DY167" s="89"/>
      <c r="DZ167" s="89"/>
      <c r="EA167" s="89"/>
      <c r="EB167" s="89"/>
      <c r="EC167" s="89"/>
      <c r="ED167" s="89"/>
      <c r="EE167" s="89"/>
      <c r="EF167" s="89"/>
      <c r="EG167" s="89"/>
      <c r="EH167" s="89"/>
      <c r="EI167" s="89"/>
      <c r="EJ167" s="89"/>
      <c r="EK167" s="89"/>
      <c r="EL167" s="89"/>
      <c r="EM167" s="89"/>
      <c r="EN167" s="89"/>
      <c r="EO167" s="89"/>
      <c r="EP167" s="89"/>
      <c r="EQ167" s="89"/>
      <c r="ER167" s="89"/>
      <c r="ES167" s="89"/>
      <c r="ET167" s="89"/>
      <c r="EU167" s="89"/>
      <c r="EV167" s="89"/>
      <c r="EW167" s="89"/>
      <c r="EX167" s="89"/>
      <c r="EY167" s="89"/>
      <c r="EZ167" s="89"/>
      <c r="FA167" s="89"/>
      <c r="FB167" s="89"/>
      <c r="FC167" s="89"/>
      <c r="FD167" s="89"/>
      <c r="FE167" s="89"/>
      <c r="FF167" s="89"/>
      <c r="FG167" s="89"/>
      <c r="FH167" s="89"/>
      <c r="FI167" s="89"/>
      <c r="FJ167" s="89"/>
      <c r="FK167" s="89"/>
      <c r="FL167" s="89"/>
      <c r="FM167" s="89"/>
      <c r="FN167" s="89"/>
      <c r="FO167" s="89"/>
      <c r="FP167" s="89"/>
      <c r="FQ167" s="89"/>
      <c r="FR167" s="89"/>
      <c r="FS167" s="89"/>
      <c r="FT167" s="89"/>
      <c r="FU167" s="89"/>
      <c r="FV167" s="89"/>
      <c r="FW167" s="89"/>
      <c r="FX167" s="89"/>
      <c r="FY167" s="89"/>
      <c r="FZ167" s="89"/>
      <c r="GA167" s="89"/>
      <c r="GB167" s="89"/>
      <c r="GC167" s="89"/>
      <c r="GD167" s="89"/>
      <c r="GE167" s="89"/>
      <c r="GF167" s="89"/>
      <c r="GG167" s="89"/>
      <c r="GH167" s="89"/>
      <c r="GI167" s="89"/>
      <c r="GJ167" s="89"/>
      <c r="GK167" s="89"/>
      <c r="GL167" s="89"/>
      <c r="GM167" s="89"/>
      <c r="GN167" s="89"/>
      <c r="GO167" s="89"/>
      <c r="GP167" s="89"/>
      <c r="GQ167" s="89"/>
      <c r="GR167" s="89"/>
      <c r="GS167" s="89"/>
    </row>
    <row r="168" spans="1:201" s="96" customFormat="1" x14ac:dyDescent="0.85">
      <c r="A168" s="2"/>
      <c r="B168" s="95"/>
      <c r="C168" s="137"/>
      <c r="D168" s="137"/>
      <c r="E168" s="137"/>
      <c r="F168" s="146"/>
      <c r="G168" s="137"/>
      <c r="H168" s="137"/>
      <c r="I168" s="137"/>
      <c r="J168" s="144"/>
      <c r="K168" s="97"/>
      <c r="L168" s="97"/>
      <c r="M168" s="97"/>
      <c r="N168" s="97"/>
      <c r="O168" s="97"/>
      <c r="P168" s="97"/>
      <c r="DX168" s="89"/>
      <c r="DY168" s="89"/>
      <c r="DZ168" s="89"/>
      <c r="EA168" s="89"/>
      <c r="EB168" s="89"/>
      <c r="EC168" s="89"/>
      <c r="ED168" s="89"/>
      <c r="EE168" s="89"/>
      <c r="EF168" s="89"/>
      <c r="EG168" s="89"/>
      <c r="EH168" s="89"/>
      <c r="EI168" s="89"/>
      <c r="EJ168" s="89"/>
      <c r="EK168" s="89"/>
      <c r="EL168" s="89"/>
      <c r="EM168" s="89"/>
      <c r="EN168" s="89"/>
      <c r="EO168" s="89"/>
      <c r="EP168" s="89"/>
      <c r="EQ168" s="89"/>
      <c r="ER168" s="89"/>
      <c r="ES168" s="89"/>
      <c r="ET168" s="89"/>
      <c r="EU168" s="89"/>
      <c r="EV168" s="89"/>
      <c r="EW168" s="89"/>
      <c r="EX168" s="89"/>
      <c r="EY168" s="89"/>
      <c r="EZ168" s="89"/>
      <c r="FA168" s="89"/>
      <c r="FB168" s="89"/>
      <c r="FC168" s="89"/>
      <c r="FD168" s="89"/>
      <c r="FE168" s="89"/>
      <c r="FF168" s="89"/>
      <c r="FG168" s="89"/>
      <c r="FH168" s="89"/>
      <c r="FI168" s="89"/>
      <c r="FJ168" s="89"/>
      <c r="FK168" s="89"/>
      <c r="FL168" s="89"/>
      <c r="FM168" s="89"/>
      <c r="FN168" s="89"/>
      <c r="FO168" s="89"/>
      <c r="FP168" s="89"/>
      <c r="FQ168" s="89"/>
      <c r="FR168" s="89"/>
      <c r="FS168" s="89"/>
      <c r="FT168" s="89"/>
      <c r="FU168" s="89"/>
      <c r="FV168" s="89"/>
      <c r="FW168" s="89"/>
      <c r="FX168" s="89"/>
      <c r="FY168" s="89"/>
      <c r="FZ168" s="89"/>
      <c r="GA168" s="89"/>
      <c r="GB168" s="89"/>
      <c r="GC168" s="89"/>
      <c r="GD168" s="89"/>
      <c r="GE168" s="89"/>
      <c r="GF168" s="89"/>
      <c r="GG168" s="89"/>
      <c r="GH168" s="89"/>
      <c r="GI168" s="89"/>
      <c r="GJ168" s="89"/>
      <c r="GK168" s="89"/>
      <c r="GL168" s="89"/>
      <c r="GM168" s="89"/>
      <c r="GN168" s="89"/>
      <c r="GO168" s="89"/>
      <c r="GP168" s="89"/>
      <c r="GQ168" s="89"/>
      <c r="GR168" s="89"/>
      <c r="GS168" s="89"/>
    </row>
    <row r="169" spans="1:201" s="96" customFormat="1" x14ac:dyDescent="0.85">
      <c r="A169" s="2"/>
      <c r="B169" s="95"/>
      <c r="C169" s="137"/>
      <c r="D169" s="137"/>
      <c r="E169" s="137"/>
      <c r="F169" s="146"/>
      <c r="G169" s="137"/>
      <c r="H169" s="137"/>
      <c r="I169" s="137"/>
      <c r="J169" s="144"/>
      <c r="K169" s="97"/>
      <c r="L169" s="97"/>
      <c r="M169" s="97"/>
      <c r="N169" s="97"/>
      <c r="O169" s="97"/>
      <c r="P169" s="97"/>
      <c r="DX169" s="89"/>
      <c r="DY169" s="89"/>
      <c r="DZ169" s="89"/>
      <c r="EA169" s="89"/>
      <c r="EB169" s="89"/>
      <c r="EC169" s="89"/>
      <c r="ED169" s="89"/>
      <c r="EE169" s="89"/>
      <c r="EF169" s="89"/>
      <c r="EG169" s="89"/>
      <c r="EH169" s="89"/>
      <c r="EI169" s="89"/>
      <c r="EJ169" s="89"/>
      <c r="EK169" s="89"/>
      <c r="EL169" s="89"/>
      <c r="EM169" s="89"/>
      <c r="EN169" s="89"/>
      <c r="EO169" s="89"/>
      <c r="EP169" s="89"/>
      <c r="EQ169" s="89"/>
      <c r="ER169" s="89"/>
      <c r="ES169" s="89"/>
      <c r="ET169" s="89"/>
      <c r="EU169" s="89"/>
      <c r="EV169" s="89"/>
      <c r="EW169" s="89"/>
      <c r="EX169" s="89"/>
      <c r="EY169" s="89"/>
      <c r="EZ169" s="89"/>
      <c r="FA169" s="89"/>
      <c r="FB169" s="89"/>
      <c r="FC169" s="89"/>
      <c r="FD169" s="89"/>
      <c r="FE169" s="89"/>
      <c r="FF169" s="89"/>
      <c r="FG169" s="89"/>
      <c r="FH169" s="89"/>
      <c r="FI169" s="89"/>
      <c r="FJ169" s="89"/>
      <c r="FK169" s="89"/>
      <c r="FL169" s="89"/>
      <c r="FM169" s="89"/>
      <c r="FN169" s="89"/>
      <c r="FO169" s="89"/>
      <c r="FP169" s="89"/>
      <c r="FQ169" s="89"/>
      <c r="FR169" s="89"/>
      <c r="FS169" s="89"/>
      <c r="FT169" s="89"/>
      <c r="FU169" s="89"/>
      <c r="FV169" s="89"/>
      <c r="FW169" s="89"/>
      <c r="FX169" s="89"/>
      <c r="FY169" s="89"/>
      <c r="FZ169" s="89"/>
      <c r="GA169" s="89"/>
      <c r="GB169" s="89"/>
      <c r="GC169" s="89"/>
      <c r="GD169" s="89"/>
      <c r="GE169" s="89"/>
      <c r="GF169" s="89"/>
      <c r="GG169" s="89"/>
      <c r="GH169" s="89"/>
      <c r="GI169" s="89"/>
      <c r="GJ169" s="89"/>
      <c r="GK169" s="89"/>
      <c r="GL169" s="89"/>
      <c r="GM169" s="89"/>
      <c r="GN169" s="89"/>
      <c r="GO169" s="89"/>
      <c r="GP169" s="89"/>
      <c r="GQ169" s="89"/>
      <c r="GR169" s="89"/>
      <c r="GS169" s="89"/>
    </row>
    <row r="170" spans="1:201" s="96" customFormat="1" x14ac:dyDescent="0.85">
      <c r="A170" s="2"/>
      <c r="B170" s="95"/>
      <c r="C170" s="137"/>
      <c r="D170" s="137"/>
      <c r="E170" s="137"/>
      <c r="F170" s="146"/>
      <c r="G170" s="137"/>
      <c r="H170" s="137"/>
      <c r="I170" s="137"/>
      <c r="J170" s="144"/>
      <c r="K170" s="97"/>
      <c r="L170" s="97"/>
      <c r="M170" s="97"/>
      <c r="N170" s="97"/>
      <c r="O170" s="97"/>
      <c r="P170" s="97"/>
      <c r="DX170" s="89"/>
      <c r="DY170" s="89"/>
      <c r="DZ170" s="89"/>
      <c r="EA170" s="89"/>
      <c r="EB170" s="89"/>
      <c r="EC170" s="89"/>
      <c r="ED170" s="89"/>
      <c r="EE170" s="89"/>
      <c r="EF170" s="89"/>
      <c r="EG170" s="89"/>
      <c r="EH170" s="89"/>
      <c r="EI170" s="89"/>
      <c r="EJ170" s="89"/>
      <c r="EK170" s="89"/>
      <c r="EL170" s="89"/>
      <c r="EM170" s="89"/>
      <c r="EN170" s="89"/>
      <c r="EO170" s="89"/>
      <c r="EP170" s="89"/>
      <c r="EQ170" s="89"/>
      <c r="ER170" s="89"/>
      <c r="ES170" s="89"/>
      <c r="ET170" s="89"/>
      <c r="EU170" s="89"/>
      <c r="EV170" s="89"/>
      <c r="EW170" s="89"/>
      <c r="EX170" s="89"/>
      <c r="EY170" s="89"/>
      <c r="EZ170" s="89"/>
      <c r="FA170" s="89"/>
      <c r="FB170" s="89"/>
      <c r="FC170" s="89"/>
      <c r="FD170" s="89"/>
      <c r="FE170" s="89"/>
      <c r="FF170" s="89"/>
      <c r="FG170" s="89"/>
      <c r="FH170" s="89"/>
      <c r="FI170" s="89"/>
      <c r="FJ170" s="89"/>
      <c r="FK170" s="89"/>
      <c r="FL170" s="89"/>
      <c r="FM170" s="89"/>
      <c r="FN170" s="89"/>
      <c r="FO170" s="89"/>
      <c r="FP170" s="89"/>
      <c r="FQ170" s="89"/>
      <c r="FR170" s="89"/>
      <c r="FS170" s="89"/>
      <c r="FT170" s="89"/>
      <c r="FU170" s="89"/>
      <c r="FV170" s="89"/>
      <c r="FW170" s="89"/>
      <c r="FX170" s="89"/>
      <c r="FY170" s="89"/>
      <c r="FZ170" s="89"/>
      <c r="GA170" s="89"/>
      <c r="GB170" s="89"/>
      <c r="GC170" s="89"/>
      <c r="GD170" s="89"/>
      <c r="GE170" s="89"/>
      <c r="GF170" s="89"/>
      <c r="GG170" s="89"/>
      <c r="GH170" s="89"/>
      <c r="GI170" s="89"/>
      <c r="GJ170" s="89"/>
      <c r="GK170" s="89"/>
      <c r="GL170" s="89"/>
      <c r="GM170" s="89"/>
      <c r="GN170" s="89"/>
      <c r="GO170" s="89"/>
      <c r="GP170" s="89"/>
      <c r="GQ170" s="89"/>
      <c r="GR170" s="89"/>
      <c r="GS170" s="89"/>
    </row>
    <row r="171" spans="1:201" s="96" customFormat="1" x14ac:dyDescent="0.85">
      <c r="A171" s="2"/>
      <c r="B171" s="95"/>
      <c r="C171" s="137"/>
      <c r="D171" s="137"/>
      <c r="E171" s="137"/>
      <c r="F171" s="146"/>
      <c r="G171" s="137"/>
      <c r="H171" s="137"/>
      <c r="I171" s="137"/>
      <c r="J171" s="144"/>
      <c r="K171" s="97"/>
      <c r="L171" s="97"/>
      <c r="M171" s="97"/>
      <c r="N171" s="97"/>
      <c r="O171" s="97"/>
      <c r="P171" s="97"/>
      <c r="DX171" s="89"/>
      <c r="DY171" s="89"/>
      <c r="DZ171" s="89"/>
      <c r="EA171" s="89"/>
      <c r="EB171" s="89"/>
      <c r="EC171" s="89"/>
      <c r="ED171" s="89"/>
      <c r="EE171" s="89"/>
      <c r="EF171" s="89"/>
      <c r="EG171" s="89"/>
      <c r="EH171" s="89"/>
      <c r="EI171" s="89"/>
      <c r="EJ171" s="89"/>
      <c r="EK171" s="89"/>
      <c r="EL171" s="89"/>
      <c r="EM171" s="89"/>
      <c r="EN171" s="89"/>
      <c r="EO171" s="89"/>
      <c r="EP171" s="89"/>
      <c r="EQ171" s="89"/>
      <c r="ER171" s="89"/>
      <c r="ES171" s="89"/>
      <c r="ET171" s="89"/>
      <c r="EU171" s="89"/>
      <c r="EV171" s="89"/>
      <c r="EW171" s="89"/>
      <c r="EX171" s="89"/>
      <c r="EY171" s="89"/>
      <c r="EZ171" s="89"/>
      <c r="FA171" s="89"/>
      <c r="FB171" s="89"/>
      <c r="FC171" s="89"/>
      <c r="FD171" s="89"/>
      <c r="FE171" s="89"/>
      <c r="FF171" s="89"/>
      <c r="FG171" s="89"/>
      <c r="FH171" s="89"/>
      <c r="FI171" s="89"/>
      <c r="FJ171" s="89"/>
      <c r="FK171" s="89"/>
      <c r="FL171" s="89"/>
      <c r="FM171" s="89"/>
      <c r="FN171" s="89"/>
      <c r="FO171" s="89"/>
      <c r="FP171" s="89"/>
      <c r="FQ171" s="89"/>
      <c r="FR171" s="89"/>
      <c r="FS171" s="89"/>
      <c r="FT171" s="89"/>
      <c r="FU171" s="89"/>
      <c r="FV171" s="89"/>
      <c r="FW171" s="89"/>
      <c r="FX171" s="89"/>
      <c r="FY171" s="89"/>
      <c r="FZ171" s="89"/>
      <c r="GA171" s="89"/>
      <c r="GB171" s="89"/>
      <c r="GC171" s="89"/>
      <c r="GD171" s="89"/>
      <c r="GE171" s="89"/>
      <c r="GF171" s="89"/>
      <c r="GG171" s="89"/>
      <c r="GH171" s="89"/>
      <c r="GI171" s="89"/>
      <c r="GJ171" s="89"/>
      <c r="GK171" s="89"/>
      <c r="GL171" s="89"/>
      <c r="GM171" s="89"/>
      <c r="GN171" s="89"/>
      <c r="GO171" s="89"/>
      <c r="GP171" s="89"/>
      <c r="GQ171" s="89"/>
      <c r="GR171" s="89"/>
      <c r="GS171" s="89"/>
    </row>
    <row r="172" spans="1:201" s="96" customFormat="1" x14ac:dyDescent="0.85">
      <c r="A172" s="2"/>
      <c r="B172" s="95"/>
      <c r="C172" s="137"/>
      <c r="D172" s="137"/>
      <c r="E172" s="137"/>
      <c r="F172" s="146"/>
      <c r="G172" s="137"/>
      <c r="H172" s="137"/>
      <c r="I172" s="137"/>
      <c r="J172" s="144"/>
      <c r="K172" s="97"/>
      <c r="L172" s="97"/>
      <c r="M172" s="97"/>
      <c r="N172" s="97"/>
      <c r="O172" s="97"/>
      <c r="P172" s="97"/>
      <c r="DX172" s="89"/>
      <c r="DY172" s="89"/>
      <c r="DZ172" s="89"/>
      <c r="EA172" s="89"/>
      <c r="EB172" s="89"/>
      <c r="EC172" s="89"/>
      <c r="ED172" s="89"/>
      <c r="EE172" s="89"/>
      <c r="EF172" s="89"/>
      <c r="EG172" s="89"/>
      <c r="EH172" s="89"/>
      <c r="EI172" s="89"/>
      <c r="EJ172" s="89"/>
      <c r="EK172" s="89"/>
      <c r="EL172" s="89"/>
      <c r="EM172" s="89"/>
      <c r="EN172" s="89"/>
      <c r="EO172" s="89"/>
      <c r="EP172" s="89"/>
      <c r="EQ172" s="89"/>
      <c r="ER172" s="89"/>
      <c r="ES172" s="89"/>
      <c r="ET172" s="89"/>
      <c r="EU172" s="89"/>
      <c r="EV172" s="89"/>
      <c r="EW172" s="89"/>
      <c r="EX172" s="89"/>
      <c r="EY172" s="89"/>
      <c r="EZ172" s="89"/>
      <c r="FA172" s="89"/>
      <c r="FB172" s="89"/>
      <c r="FC172" s="89"/>
      <c r="FD172" s="89"/>
      <c r="FE172" s="89"/>
      <c r="FF172" s="89"/>
      <c r="FG172" s="89"/>
      <c r="FH172" s="89"/>
      <c r="FI172" s="89"/>
      <c r="FJ172" s="89"/>
      <c r="FK172" s="89"/>
      <c r="FL172" s="89"/>
      <c r="FM172" s="89"/>
      <c r="FN172" s="89"/>
      <c r="FO172" s="89"/>
      <c r="FP172" s="89"/>
      <c r="FQ172" s="89"/>
      <c r="FR172" s="89"/>
      <c r="FS172" s="89"/>
      <c r="FT172" s="89"/>
      <c r="FU172" s="89"/>
      <c r="FV172" s="89"/>
      <c r="FW172" s="89"/>
      <c r="FX172" s="89"/>
      <c r="FY172" s="89"/>
      <c r="FZ172" s="89"/>
      <c r="GA172" s="89"/>
      <c r="GB172" s="89"/>
      <c r="GC172" s="89"/>
      <c r="GD172" s="89"/>
      <c r="GE172" s="89"/>
      <c r="GF172" s="89"/>
      <c r="GG172" s="89"/>
      <c r="GH172" s="89"/>
      <c r="GI172" s="89"/>
      <c r="GJ172" s="89"/>
      <c r="GK172" s="89"/>
      <c r="GL172" s="89"/>
      <c r="GM172" s="89"/>
      <c r="GN172" s="89"/>
      <c r="GO172" s="89"/>
      <c r="GP172" s="89"/>
      <c r="GQ172" s="89"/>
      <c r="GR172" s="89"/>
      <c r="GS172" s="89"/>
    </row>
    <row r="173" spans="1:201" s="96" customFormat="1" x14ac:dyDescent="0.85">
      <c r="A173" s="2"/>
      <c r="B173" s="95"/>
      <c r="C173" s="137"/>
      <c r="D173" s="137"/>
      <c r="E173" s="137"/>
      <c r="F173" s="146"/>
      <c r="G173" s="137"/>
      <c r="H173" s="137"/>
      <c r="I173" s="137"/>
      <c r="J173" s="144"/>
      <c r="K173" s="97"/>
      <c r="L173" s="97"/>
      <c r="M173" s="97"/>
      <c r="N173" s="97"/>
      <c r="O173" s="97"/>
      <c r="P173" s="97"/>
      <c r="DX173" s="89"/>
      <c r="DY173" s="89"/>
      <c r="DZ173" s="89"/>
      <c r="EA173" s="89"/>
      <c r="EB173" s="89"/>
      <c r="EC173" s="89"/>
      <c r="ED173" s="89"/>
      <c r="EE173" s="89"/>
      <c r="EF173" s="89"/>
      <c r="EG173" s="89"/>
      <c r="EH173" s="89"/>
      <c r="EI173" s="89"/>
      <c r="EJ173" s="89"/>
      <c r="EK173" s="89"/>
      <c r="EL173" s="89"/>
      <c r="EM173" s="89"/>
      <c r="EN173" s="89"/>
      <c r="EO173" s="89"/>
      <c r="EP173" s="89"/>
      <c r="EQ173" s="89"/>
      <c r="ER173" s="89"/>
      <c r="ES173" s="89"/>
      <c r="ET173" s="89"/>
      <c r="EU173" s="89"/>
      <c r="EV173" s="89"/>
      <c r="EW173" s="89"/>
      <c r="EX173" s="89"/>
      <c r="EY173" s="89"/>
      <c r="EZ173" s="89"/>
      <c r="FA173" s="89"/>
      <c r="FB173" s="89"/>
      <c r="FC173" s="89"/>
      <c r="FD173" s="89"/>
      <c r="FE173" s="89"/>
      <c r="FF173" s="89"/>
      <c r="FG173" s="89"/>
      <c r="FH173" s="89"/>
      <c r="FI173" s="89"/>
      <c r="FJ173" s="89"/>
      <c r="FK173" s="89"/>
      <c r="FL173" s="89"/>
      <c r="FM173" s="89"/>
      <c r="FN173" s="89"/>
      <c r="FO173" s="89"/>
      <c r="FP173" s="89"/>
      <c r="FQ173" s="89"/>
      <c r="FR173" s="89"/>
      <c r="FS173" s="89"/>
      <c r="FT173" s="89"/>
      <c r="FU173" s="89"/>
      <c r="FV173" s="89"/>
      <c r="FW173" s="89"/>
      <c r="FX173" s="89"/>
      <c r="FY173" s="89"/>
      <c r="FZ173" s="89"/>
      <c r="GA173" s="89"/>
      <c r="GB173" s="89"/>
      <c r="GC173" s="89"/>
      <c r="GD173" s="89"/>
      <c r="GE173" s="89"/>
      <c r="GF173" s="89"/>
      <c r="GG173" s="89"/>
      <c r="GH173" s="89"/>
      <c r="GI173" s="89"/>
      <c r="GJ173" s="89"/>
      <c r="GK173" s="89"/>
      <c r="GL173" s="89"/>
      <c r="GM173" s="89"/>
      <c r="GN173" s="89"/>
      <c r="GO173" s="89"/>
      <c r="GP173" s="89"/>
      <c r="GQ173" s="89"/>
      <c r="GR173" s="89"/>
      <c r="GS173" s="89"/>
    </row>
    <row r="174" spans="1:201" s="96" customFormat="1" x14ac:dyDescent="0.85">
      <c r="A174" s="2"/>
      <c r="B174" s="95"/>
      <c r="C174" s="137"/>
      <c r="D174" s="137"/>
      <c r="E174" s="137"/>
      <c r="F174" s="146"/>
      <c r="G174" s="137"/>
      <c r="H174" s="137"/>
      <c r="I174" s="137"/>
      <c r="J174" s="144"/>
      <c r="K174" s="97"/>
      <c r="L174" s="97"/>
      <c r="M174" s="97"/>
      <c r="N174" s="97"/>
      <c r="O174" s="97"/>
      <c r="P174" s="97"/>
      <c r="DX174" s="89"/>
      <c r="DY174" s="89"/>
      <c r="DZ174" s="89"/>
      <c r="EA174" s="89"/>
      <c r="EB174" s="89"/>
      <c r="EC174" s="89"/>
      <c r="ED174" s="89"/>
      <c r="EE174" s="89"/>
      <c r="EF174" s="89"/>
      <c r="EG174" s="89"/>
      <c r="EH174" s="89"/>
      <c r="EI174" s="89"/>
      <c r="EJ174" s="89"/>
      <c r="EK174" s="89"/>
      <c r="EL174" s="89"/>
      <c r="EM174" s="89"/>
      <c r="EN174" s="89"/>
      <c r="EO174" s="89"/>
      <c r="EP174" s="89"/>
      <c r="EQ174" s="89"/>
      <c r="ER174" s="89"/>
      <c r="ES174" s="89"/>
      <c r="ET174" s="89"/>
      <c r="EU174" s="89"/>
      <c r="EV174" s="89"/>
      <c r="EW174" s="89"/>
      <c r="EX174" s="89"/>
      <c r="EY174" s="89"/>
      <c r="EZ174" s="89"/>
      <c r="FA174" s="89"/>
      <c r="FB174" s="89"/>
      <c r="FC174" s="89"/>
      <c r="FD174" s="89"/>
      <c r="FE174" s="89"/>
      <c r="FF174" s="89"/>
      <c r="FG174" s="89"/>
      <c r="FH174" s="89"/>
      <c r="FI174" s="89"/>
      <c r="FJ174" s="89"/>
      <c r="FK174" s="89"/>
      <c r="FL174" s="89"/>
      <c r="FM174" s="89"/>
      <c r="FN174" s="89"/>
      <c r="FO174" s="89"/>
      <c r="FP174" s="89"/>
      <c r="FQ174" s="89"/>
      <c r="FR174" s="89"/>
      <c r="FS174" s="89"/>
      <c r="FT174" s="89"/>
      <c r="FU174" s="89"/>
      <c r="FV174" s="89"/>
      <c r="FW174" s="89"/>
      <c r="FX174" s="89"/>
      <c r="FY174" s="89"/>
      <c r="FZ174" s="89"/>
      <c r="GA174" s="89"/>
      <c r="GB174" s="89"/>
      <c r="GC174" s="89"/>
      <c r="GD174" s="89"/>
      <c r="GE174" s="89"/>
      <c r="GF174" s="89"/>
      <c r="GG174" s="89"/>
      <c r="GH174" s="89"/>
      <c r="GI174" s="89"/>
      <c r="GJ174" s="89"/>
      <c r="GK174" s="89"/>
      <c r="GL174" s="89"/>
      <c r="GM174" s="89"/>
      <c r="GN174" s="89"/>
      <c r="GO174" s="89"/>
      <c r="GP174" s="89"/>
      <c r="GQ174" s="89"/>
      <c r="GR174" s="89"/>
      <c r="GS174" s="89"/>
    </row>
    <row r="175" spans="1:201" s="96" customFormat="1" x14ac:dyDescent="0.85">
      <c r="A175" s="2"/>
      <c r="B175" s="95"/>
      <c r="C175" s="137"/>
      <c r="D175" s="137"/>
      <c r="E175" s="137"/>
      <c r="F175" s="146"/>
      <c r="G175" s="137"/>
      <c r="H175" s="137"/>
      <c r="I175" s="137"/>
      <c r="J175" s="144"/>
      <c r="K175" s="97"/>
      <c r="L175" s="97"/>
      <c r="M175" s="97"/>
      <c r="N175" s="97"/>
      <c r="O175" s="97"/>
      <c r="P175" s="97"/>
      <c r="DX175" s="89"/>
      <c r="DY175" s="89"/>
      <c r="DZ175" s="89"/>
      <c r="EA175" s="89"/>
      <c r="EB175" s="89"/>
      <c r="EC175" s="89"/>
      <c r="ED175" s="89"/>
      <c r="EE175" s="89"/>
      <c r="EF175" s="89"/>
      <c r="EG175" s="89"/>
      <c r="EH175" s="89"/>
      <c r="EI175" s="89"/>
      <c r="EJ175" s="89"/>
      <c r="EK175" s="89"/>
      <c r="EL175" s="89"/>
      <c r="EM175" s="89"/>
      <c r="EN175" s="89"/>
      <c r="EO175" s="89"/>
      <c r="EP175" s="89"/>
      <c r="EQ175" s="89"/>
      <c r="ER175" s="89"/>
      <c r="ES175" s="89"/>
      <c r="ET175" s="89"/>
      <c r="EU175" s="89"/>
      <c r="EV175" s="89"/>
      <c r="EW175" s="89"/>
      <c r="EX175" s="89"/>
      <c r="EY175" s="89"/>
      <c r="EZ175" s="89"/>
      <c r="FA175" s="89"/>
      <c r="FB175" s="89"/>
      <c r="FC175" s="89"/>
      <c r="FD175" s="89"/>
      <c r="FE175" s="89"/>
      <c r="FF175" s="89"/>
      <c r="FG175" s="89"/>
      <c r="FH175" s="89"/>
      <c r="FI175" s="89"/>
      <c r="FJ175" s="89"/>
      <c r="FK175" s="89"/>
      <c r="FL175" s="89"/>
      <c r="FM175" s="89"/>
      <c r="FN175" s="89"/>
      <c r="FO175" s="89"/>
      <c r="FP175" s="89"/>
      <c r="FQ175" s="89"/>
      <c r="FR175" s="89"/>
      <c r="FS175" s="89"/>
      <c r="FT175" s="89"/>
      <c r="FU175" s="89"/>
      <c r="FV175" s="89"/>
      <c r="FW175" s="89"/>
      <c r="FX175" s="89"/>
      <c r="FY175" s="89"/>
      <c r="FZ175" s="89"/>
      <c r="GA175" s="89"/>
      <c r="GB175" s="89"/>
      <c r="GC175" s="89"/>
      <c r="GD175" s="89"/>
      <c r="GE175" s="89"/>
      <c r="GF175" s="89"/>
      <c r="GG175" s="89"/>
      <c r="GH175" s="89"/>
      <c r="GI175" s="89"/>
      <c r="GJ175" s="89"/>
      <c r="GK175" s="89"/>
      <c r="GL175" s="89"/>
      <c r="GM175" s="89"/>
      <c r="GN175" s="89"/>
      <c r="GO175" s="89"/>
      <c r="GP175" s="89"/>
      <c r="GQ175" s="89"/>
      <c r="GR175" s="89"/>
      <c r="GS175" s="89"/>
    </row>
    <row r="176" spans="1:201" s="96" customFormat="1" x14ac:dyDescent="0.85">
      <c r="A176" s="2"/>
      <c r="B176" s="95"/>
      <c r="C176" s="137"/>
      <c r="D176" s="137"/>
      <c r="E176" s="137"/>
      <c r="F176" s="146"/>
      <c r="G176" s="137"/>
      <c r="H176" s="137"/>
      <c r="I176" s="137"/>
      <c r="J176" s="144"/>
      <c r="K176" s="97"/>
      <c r="L176" s="97"/>
      <c r="M176" s="97"/>
      <c r="N176" s="97"/>
      <c r="O176" s="97"/>
      <c r="P176" s="97"/>
      <c r="DX176" s="89"/>
      <c r="DY176" s="89"/>
      <c r="DZ176" s="89"/>
      <c r="EA176" s="89"/>
      <c r="EB176" s="89"/>
      <c r="EC176" s="89"/>
      <c r="ED176" s="89"/>
      <c r="EE176" s="89"/>
      <c r="EF176" s="89"/>
      <c r="EG176" s="89"/>
      <c r="EH176" s="89"/>
      <c r="EI176" s="89"/>
      <c r="EJ176" s="89"/>
      <c r="EK176" s="89"/>
      <c r="EL176" s="89"/>
      <c r="EM176" s="89"/>
      <c r="EN176" s="89"/>
      <c r="EO176" s="89"/>
      <c r="EP176" s="89"/>
      <c r="EQ176" s="89"/>
      <c r="ER176" s="89"/>
      <c r="ES176" s="89"/>
      <c r="ET176" s="89"/>
      <c r="EU176" s="89"/>
      <c r="EV176" s="89"/>
      <c r="EW176" s="89"/>
      <c r="EX176" s="89"/>
      <c r="EY176" s="89"/>
      <c r="EZ176" s="89"/>
      <c r="FA176" s="89"/>
      <c r="FB176" s="89"/>
      <c r="FC176" s="89"/>
      <c r="FD176" s="89"/>
      <c r="FE176" s="89"/>
      <c r="FF176" s="89"/>
      <c r="FG176" s="89"/>
      <c r="FH176" s="89"/>
      <c r="FI176" s="89"/>
      <c r="FJ176" s="89"/>
      <c r="FK176" s="89"/>
      <c r="FL176" s="89"/>
      <c r="FM176" s="89"/>
      <c r="FN176" s="89"/>
      <c r="FO176" s="89"/>
      <c r="FP176" s="89"/>
      <c r="FQ176" s="89"/>
      <c r="FR176" s="89"/>
      <c r="FS176" s="89"/>
      <c r="FT176" s="89"/>
      <c r="FU176" s="89"/>
      <c r="FV176" s="89"/>
      <c r="FW176" s="89"/>
      <c r="FX176" s="89"/>
      <c r="FY176" s="89"/>
      <c r="FZ176" s="89"/>
      <c r="GA176" s="89"/>
      <c r="GB176" s="89"/>
      <c r="GC176" s="89"/>
      <c r="GD176" s="89"/>
      <c r="GE176" s="89"/>
      <c r="GF176" s="89"/>
      <c r="GG176" s="89"/>
      <c r="GH176" s="89"/>
      <c r="GI176" s="89"/>
      <c r="GJ176" s="89"/>
      <c r="GK176" s="89"/>
      <c r="GL176" s="89"/>
      <c r="GM176" s="89"/>
      <c r="GN176" s="89"/>
      <c r="GO176" s="89"/>
      <c r="GP176" s="89"/>
      <c r="GQ176" s="89"/>
      <c r="GR176" s="89"/>
      <c r="GS176" s="89"/>
    </row>
    <row r="177" spans="1:201" s="96" customFormat="1" x14ac:dyDescent="0.85">
      <c r="A177" s="2"/>
      <c r="B177" s="95"/>
      <c r="C177" s="137"/>
      <c r="D177" s="137"/>
      <c r="E177" s="137"/>
      <c r="F177" s="146"/>
      <c r="G177" s="137"/>
      <c r="H177" s="137"/>
      <c r="I177" s="137"/>
      <c r="J177" s="144"/>
      <c r="K177" s="97"/>
      <c r="L177" s="97"/>
      <c r="M177" s="97"/>
      <c r="N177" s="97"/>
      <c r="O177" s="97"/>
      <c r="P177" s="97"/>
      <c r="DX177" s="89"/>
      <c r="DY177" s="89"/>
      <c r="DZ177" s="89"/>
      <c r="EA177" s="89"/>
      <c r="EB177" s="89"/>
      <c r="EC177" s="89"/>
      <c r="ED177" s="89"/>
      <c r="EE177" s="89"/>
      <c r="EF177" s="89"/>
      <c r="EG177" s="89"/>
      <c r="EH177" s="89"/>
      <c r="EI177" s="89"/>
      <c r="EJ177" s="89"/>
      <c r="EK177" s="89"/>
      <c r="EL177" s="89"/>
      <c r="EM177" s="89"/>
      <c r="EN177" s="89"/>
      <c r="EO177" s="89"/>
      <c r="EP177" s="89"/>
      <c r="EQ177" s="89"/>
      <c r="ER177" s="89"/>
      <c r="ES177" s="89"/>
      <c r="ET177" s="89"/>
      <c r="EU177" s="89"/>
      <c r="EV177" s="89"/>
      <c r="EW177" s="89"/>
      <c r="EX177" s="89"/>
      <c r="EY177" s="89"/>
      <c r="EZ177" s="89"/>
      <c r="FA177" s="89"/>
      <c r="FB177" s="89"/>
      <c r="FC177" s="89"/>
      <c r="FD177" s="89"/>
      <c r="FE177" s="89"/>
      <c r="FF177" s="89"/>
      <c r="FG177" s="89"/>
      <c r="FH177" s="89"/>
      <c r="FI177" s="89"/>
      <c r="FJ177" s="89"/>
      <c r="FK177" s="89"/>
      <c r="FL177" s="89"/>
      <c r="FM177" s="89"/>
      <c r="FN177" s="89"/>
      <c r="FO177" s="89"/>
      <c r="FP177" s="89"/>
      <c r="FQ177" s="89"/>
      <c r="FR177" s="89"/>
      <c r="FS177" s="89"/>
      <c r="FT177" s="89"/>
      <c r="FU177" s="89"/>
      <c r="FV177" s="89"/>
      <c r="FW177" s="89"/>
      <c r="FX177" s="89"/>
      <c r="FY177" s="89"/>
      <c r="FZ177" s="89"/>
      <c r="GA177" s="89"/>
      <c r="GB177" s="89"/>
      <c r="GC177" s="89"/>
      <c r="GD177" s="89"/>
      <c r="GE177" s="89"/>
      <c r="GF177" s="89"/>
      <c r="GG177" s="89"/>
      <c r="GH177" s="89"/>
      <c r="GI177" s="89"/>
      <c r="GJ177" s="89"/>
      <c r="GK177" s="89"/>
      <c r="GL177" s="89"/>
      <c r="GM177" s="89"/>
      <c r="GN177" s="89"/>
      <c r="GO177" s="89"/>
      <c r="GP177" s="89"/>
      <c r="GQ177" s="89"/>
      <c r="GR177" s="89"/>
      <c r="GS177" s="89"/>
    </row>
    <row r="178" spans="1:201" s="96" customFormat="1" x14ac:dyDescent="0.85">
      <c r="A178" s="2"/>
      <c r="B178" s="95"/>
      <c r="C178" s="137"/>
      <c r="D178" s="137"/>
      <c r="E178" s="137"/>
      <c r="F178" s="146"/>
      <c r="G178" s="137"/>
      <c r="H178" s="137"/>
      <c r="I178" s="137"/>
      <c r="J178" s="144"/>
      <c r="K178" s="97"/>
      <c r="L178" s="97"/>
      <c r="M178" s="97"/>
      <c r="N178" s="97"/>
      <c r="O178" s="97"/>
      <c r="P178" s="97"/>
      <c r="DX178" s="89"/>
      <c r="DY178" s="89"/>
      <c r="DZ178" s="89"/>
      <c r="EA178" s="89"/>
      <c r="EB178" s="89"/>
      <c r="EC178" s="89"/>
      <c r="ED178" s="89"/>
      <c r="EE178" s="89"/>
      <c r="EF178" s="89"/>
      <c r="EG178" s="89"/>
      <c r="EH178" s="89"/>
      <c r="EI178" s="89"/>
      <c r="EJ178" s="89"/>
      <c r="EK178" s="89"/>
      <c r="EL178" s="89"/>
      <c r="EM178" s="89"/>
      <c r="EN178" s="89"/>
      <c r="EO178" s="89"/>
      <c r="EP178" s="89"/>
      <c r="EQ178" s="89"/>
      <c r="ER178" s="89"/>
      <c r="ES178" s="89"/>
      <c r="ET178" s="89"/>
      <c r="EU178" s="89"/>
      <c r="EV178" s="89"/>
      <c r="EW178" s="89"/>
      <c r="EX178" s="89"/>
      <c r="EY178" s="89"/>
      <c r="EZ178" s="89"/>
      <c r="FA178" s="89"/>
      <c r="FB178" s="89"/>
      <c r="FC178" s="89"/>
      <c r="FD178" s="89"/>
      <c r="FE178" s="89"/>
      <c r="FF178" s="89"/>
      <c r="FG178" s="89"/>
      <c r="FH178" s="89"/>
      <c r="FI178" s="89"/>
      <c r="FJ178" s="89"/>
      <c r="FK178" s="89"/>
      <c r="FL178" s="89"/>
      <c r="FM178" s="89"/>
      <c r="FN178" s="89"/>
      <c r="FO178" s="89"/>
      <c r="FP178" s="89"/>
      <c r="FQ178" s="89"/>
      <c r="FR178" s="89"/>
      <c r="FS178" s="89"/>
      <c r="FT178" s="89"/>
      <c r="FU178" s="89"/>
      <c r="FV178" s="89"/>
      <c r="FW178" s="89"/>
      <c r="FX178" s="89"/>
      <c r="FY178" s="89"/>
      <c r="FZ178" s="89"/>
      <c r="GA178" s="89"/>
      <c r="GB178" s="89"/>
      <c r="GC178" s="89"/>
      <c r="GD178" s="89"/>
      <c r="GE178" s="89"/>
      <c r="GF178" s="89"/>
      <c r="GG178" s="89"/>
      <c r="GH178" s="89"/>
      <c r="GI178" s="89"/>
      <c r="GJ178" s="89"/>
      <c r="GK178" s="89"/>
      <c r="GL178" s="89"/>
      <c r="GM178" s="89"/>
      <c r="GN178" s="89"/>
      <c r="GO178" s="89"/>
      <c r="GP178" s="89"/>
      <c r="GQ178" s="89"/>
      <c r="GR178" s="89"/>
      <c r="GS178" s="89"/>
    </row>
    <row r="179" spans="1:201" s="96" customFormat="1" x14ac:dyDescent="0.85">
      <c r="A179" s="2"/>
      <c r="B179" s="95"/>
      <c r="C179" s="137"/>
      <c r="D179" s="137"/>
      <c r="E179" s="137"/>
      <c r="F179" s="146"/>
      <c r="G179" s="137"/>
      <c r="H179" s="137"/>
      <c r="I179" s="137"/>
      <c r="J179" s="144"/>
      <c r="K179" s="97"/>
      <c r="L179" s="97"/>
      <c r="M179" s="97"/>
      <c r="N179" s="97"/>
      <c r="O179" s="97"/>
      <c r="P179" s="97"/>
      <c r="DX179" s="89"/>
      <c r="DY179" s="89"/>
      <c r="DZ179" s="89"/>
      <c r="EA179" s="89"/>
      <c r="EB179" s="89"/>
      <c r="EC179" s="89"/>
      <c r="ED179" s="89"/>
      <c r="EE179" s="89"/>
      <c r="EF179" s="89"/>
      <c r="EG179" s="89"/>
      <c r="EH179" s="89"/>
      <c r="EI179" s="89"/>
      <c r="EJ179" s="89"/>
      <c r="EK179" s="89"/>
      <c r="EL179" s="89"/>
      <c r="EM179" s="89"/>
      <c r="EN179" s="89"/>
      <c r="EO179" s="89"/>
      <c r="EP179" s="89"/>
      <c r="EQ179" s="89"/>
      <c r="ER179" s="89"/>
      <c r="ES179" s="89"/>
      <c r="ET179" s="89"/>
      <c r="EU179" s="89"/>
      <c r="EV179" s="89"/>
      <c r="EW179" s="89"/>
      <c r="EX179" s="89"/>
      <c r="EY179" s="89"/>
      <c r="EZ179" s="89"/>
      <c r="FA179" s="89"/>
      <c r="FB179" s="89"/>
      <c r="FC179" s="89"/>
      <c r="FD179" s="89"/>
      <c r="FE179" s="89"/>
      <c r="FF179" s="89"/>
      <c r="FG179" s="89"/>
      <c r="FH179" s="89"/>
      <c r="FI179" s="89"/>
      <c r="FJ179" s="89"/>
      <c r="FK179" s="89"/>
      <c r="FL179" s="89"/>
      <c r="FM179" s="89"/>
      <c r="FN179" s="89"/>
      <c r="FO179" s="89"/>
      <c r="FP179" s="89"/>
      <c r="FQ179" s="89"/>
      <c r="FR179" s="89"/>
      <c r="FS179" s="89"/>
      <c r="FT179" s="89"/>
      <c r="FU179" s="89"/>
      <c r="FV179" s="89"/>
      <c r="FW179" s="89"/>
      <c r="FX179" s="89"/>
      <c r="FY179" s="89"/>
      <c r="FZ179" s="89"/>
      <c r="GA179" s="89"/>
      <c r="GB179" s="89"/>
      <c r="GC179" s="89"/>
      <c r="GD179" s="89"/>
      <c r="GE179" s="89"/>
      <c r="GF179" s="89"/>
      <c r="GG179" s="89"/>
      <c r="GH179" s="89"/>
      <c r="GI179" s="89"/>
      <c r="GJ179" s="89"/>
      <c r="GK179" s="89"/>
      <c r="GL179" s="89"/>
      <c r="GM179" s="89"/>
      <c r="GN179" s="89"/>
      <c r="GO179" s="89"/>
      <c r="GP179" s="89"/>
      <c r="GQ179" s="89"/>
      <c r="GR179" s="89"/>
      <c r="GS179" s="89"/>
    </row>
    <row r="180" spans="1:201" s="96" customFormat="1" x14ac:dyDescent="0.85">
      <c r="A180" s="2"/>
      <c r="B180" s="95"/>
      <c r="C180" s="137"/>
      <c r="D180" s="137"/>
      <c r="E180" s="137"/>
      <c r="F180" s="146"/>
      <c r="G180" s="137"/>
      <c r="H180" s="137"/>
      <c r="I180" s="137"/>
      <c r="J180" s="144"/>
      <c r="K180" s="97"/>
      <c r="L180" s="97"/>
      <c r="M180" s="97"/>
      <c r="N180" s="97"/>
      <c r="O180" s="97"/>
      <c r="P180" s="97"/>
      <c r="DX180" s="89"/>
      <c r="DY180" s="89"/>
      <c r="DZ180" s="89"/>
      <c r="EA180" s="89"/>
      <c r="EB180" s="89"/>
      <c r="EC180" s="89"/>
      <c r="ED180" s="89"/>
      <c r="EE180" s="89"/>
      <c r="EF180" s="89"/>
      <c r="EG180" s="89"/>
      <c r="EH180" s="89"/>
      <c r="EI180" s="89"/>
      <c r="EJ180" s="89"/>
      <c r="EK180" s="89"/>
      <c r="EL180" s="89"/>
      <c r="EM180" s="89"/>
      <c r="EN180" s="89"/>
      <c r="EO180" s="89"/>
      <c r="EP180" s="89"/>
      <c r="EQ180" s="89"/>
      <c r="ER180" s="89"/>
      <c r="ES180" s="89"/>
      <c r="ET180" s="89"/>
      <c r="EU180" s="89"/>
      <c r="EV180" s="89"/>
      <c r="EW180" s="89"/>
      <c r="EX180" s="89"/>
      <c r="EY180" s="89"/>
      <c r="EZ180" s="89"/>
      <c r="FA180" s="89"/>
      <c r="FB180" s="89"/>
      <c r="FC180" s="89"/>
      <c r="FD180" s="89"/>
      <c r="FE180" s="89"/>
      <c r="FF180" s="89"/>
      <c r="FG180" s="89"/>
      <c r="FH180" s="89"/>
      <c r="FI180" s="89"/>
      <c r="FJ180" s="89"/>
      <c r="FK180" s="89"/>
      <c r="FL180" s="89"/>
      <c r="FM180" s="89"/>
      <c r="FN180" s="89"/>
      <c r="FO180" s="89"/>
      <c r="FP180" s="89"/>
      <c r="FQ180" s="89"/>
      <c r="FR180" s="89"/>
      <c r="FS180" s="89"/>
      <c r="FT180" s="89"/>
      <c r="FU180" s="89"/>
      <c r="FV180" s="89"/>
      <c r="FW180" s="89"/>
      <c r="FX180" s="89"/>
      <c r="FY180" s="89"/>
      <c r="FZ180" s="89"/>
      <c r="GA180" s="89"/>
      <c r="GB180" s="89"/>
      <c r="GC180" s="89"/>
      <c r="GD180" s="89"/>
      <c r="GE180" s="89"/>
      <c r="GF180" s="89"/>
      <c r="GG180" s="89"/>
      <c r="GH180" s="89"/>
      <c r="GI180" s="89"/>
      <c r="GJ180" s="89"/>
      <c r="GK180" s="89"/>
      <c r="GL180" s="89"/>
      <c r="GM180" s="89"/>
      <c r="GN180" s="89"/>
      <c r="GO180" s="89"/>
      <c r="GP180" s="89"/>
      <c r="GQ180" s="89"/>
      <c r="GR180" s="89"/>
      <c r="GS180" s="89"/>
    </row>
    <row r="181" spans="1:201" s="96" customFormat="1" x14ac:dyDescent="0.85">
      <c r="A181" s="2"/>
      <c r="B181" s="95"/>
      <c r="C181" s="137"/>
      <c r="D181" s="137"/>
      <c r="E181" s="137"/>
      <c r="F181" s="146"/>
      <c r="G181" s="137"/>
      <c r="H181" s="137"/>
      <c r="I181" s="137"/>
      <c r="J181" s="144"/>
      <c r="K181" s="97"/>
      <c r="L181" s="97"/>
      <c r="M181" s="97"/>
      <c r="N181" s="97"/>
      <c r="O181" s="97"/>
      <c r="P181" s="97"/>
      <c r="DX181" s="89"/>
      <c r="DY181" s="89"/>
      <c r="DZ181" s="89"/>
      <c r="EA181" s="89"/>
      <c r="EB181" s="89"/>
      <c r="EC181" s="89"/>
      <c r="ED181" s="89"/>
      <c r="EE181" s="89"/>
      <c r="EF181" s="89"/>
      <c r="EG181" s="89"/>
      <c r="EH181" s="89"/>
      <c r="EI181" s="89"/>
      <c r="EJ181" s="89"/>
      <c r="EK181" s="89"/>
      <c r="EL181" s="89"/>
      <c r="EM181" s="89"/>
      <c r="EN181" s="89"/>
      <c r="EO181" s="89"/>
      <c r="EP181" s="89"/>
      <c r="EQ181" s="89"/>
      <c r="ER181" s="89"/>
      <c r="ES181" s="89"/>
      <c r="ET181" s="89"/>
      <c r="EU181" s="89"/>
      <c r="EV181" s="89"/>
      <c r="EW181" s="89"/>
      <c r="EX181" s="89"/>
      <c r="EY181" s="89"/>
      <c r="EZ181" s="89"/>
      <c r="FA181" s="89"/>
      <c r="FB181" s="89"/>
      <c r="FC181" s="89"/>
      <c r="FD181" s="89"/>
      <c r="FE181" s="89"/>
      <c r="FF181" s="89"/>
      <c r="FG181" s="89"/>
      <c r="FH181" s="89"/>
      <c r="FI181" s="89"/>
      <c r="FJ181" s="89"/>
      <c r="FK181" s="89"/>
      <c r="FL181" s="89"/>
      <c r="FM181" s="89"/>
      <c r="FN181" s="89"/>
      <c r="FO181" s="89"/>
      <c r="FP181" s="89"/>
      <c r="FQ181" s="89"/>
      <c r="FR181" s="89"/>
      <c r="FS181" s="89"/>
      <c r="FT181" s="89"/>
      <c r="FU181" s="89"/>
      <c r="FV181" s="89"/>
      <c r="FW181" s="89"/>
      <c r="FX181" s="89"/>
      <c r="FY181" s="89"/>
      <c r="FZ181" s="89"/>
      <c r="GA181" s="89"/>
      <c r="GB181" s="89"/>
      <c r="GC181" s="89"/>
      <c r="GD181" s="89"/>
      <c r="GE181" s="89"/>
      <c r="GF181" s="89"/>
      <c r="GG181" s="89"/>
      <c r="GH181" s="89"/>
      <c r="GI181" s="89"/>
      <c r="GJ181" s="89"/>
      <c r="GK181" s="89"/>
      <c r="GL181" s="89"/>
      <c r="GM181" s="89"/>
      <c r="GN181" s="89"/>
      <c r="GO181" s="89"/>
      <c r="GP181" s="89"/>
      <c r="GQ181" s="89"/>
      <c r="GR181" s="89"/>
      <c r="GS181" s="89"/>
    </row>
    <row r="182" spans="1:201" s="96" customFormat="1" x14ac:dyDescent="0.85">
      <c r="A182" s="2"/>
      <c r="B182" s="95"/>
      <c r="C182" s="137"/>
      <c r="D182" s="137"/>
      <c r="E182" s="137"/>
      <c r="F182" s="146"/>
      <c r="G182" s="137"/>
      <c r="H182" s="137"/>
      <c r="I182" s="137"/>
      <c r="J182" s="144"/>
      <c r="K182" s="97"/>
      <c r="L182" s="97"/>
      <c r="M182" s="97"/>
      <c r="N182" s="97"/>
      <c r="O182" s="97"/>
      <c r="P182" s="97"/>
      <c r="DX182" s="89"/>
      <c r="DY182" s="89"/>
      <c r="DZ182" s="89"/>
      <c r="EA182" s="89"/>
      <c r="EB182" s="89"/>
      <c r="EC182" s="89"/>
      <c r="ED182" s="89"/>
      <c r="EE182" s="89"/>
      <c r="EF182" s="89"/>
      <c r="EG182" s="89"/>
      <c r="EH182" s="89"/>
      <c r="EI182" s="89"/>
      <c r="EJ182" s="89"/>
      <c r="EK182" s="89"/>
      <c r="EL182" s="89"/>
      <c r="EM182" s="89"/>
      <c r="EN182" s="89"/>
      <c r="EO182" s="89"/>
      <c r="EP182" s="89"/>
      <c r="EQ182" s="89"/>
      <c r="ER182" s="89"/>
      <c r="ES182" s="89"/>
      <c r="ET182" s="89"/>
      <c r="EU182" s="89"/>
      <c r="EV182" s="89"/>
      <c r="EW182" s="89"/>
      <c r="EX182" s="89"/>
      <c r="EY182" s="89"/>
      <c r="EZ182" s="89"/>
      <c r="FA182" s="89"/>
      <c r="FB182" s="89"/>
      <c r="FC182" s="89"/>
      <c r="FD182" s="89"/>
      <c r="FE182" s="89"/>
      <c r="FF182" s="89"/>
      <c r="FG182" s="89"/>
      <c r="FH182" s="89"/>
      <c r="FI182" s="89"/>
      <c r="FJ182" s="89"/>
      <c r="FK182" s="89"/>
      <c r="FL182" s="89"/>
      <c r="FM182" s="89"/>
      <c r="FN182" s="89"/>
      <c r="FO182" s="89"/>
      <c r="FP182" s="89"/>
      <c r="FQ182" s="89"/>
      <c r="FR182" s="89"/>
      <c r="FS182" s="89"/>
      <c r="FT182" s="89"/>
      <c r="FU182" s="89"/>
      <c r="FV182" s="89"/>
      <c r="FW182" s="89"/>
      <c r="FX182" s="89"/>
      <c r="FY182" s="89"/>
      <c r="FZ182" s="89"/>
      <c r="GA182" s="89"/>
      <c r="GB182" s="89"/>
      <c r="GC182" s="89"/>
      <c r="GD182" s="89"/>
      <c r="GE182" s="89"/>
      <c r="GF182" s="89"/>
      <c r="GG182" s="89"/>
      <c r="GH182" s="89"/>
      <c r="GI182" s="89"/>
      <c r="GJ182" s="89"/>
      <c r="GK182" s="89"/>
      <c r="GL182" s="89"/>
      <c r="GM182" s="89"/>
      <c r="GN182" s="89"/>
      <c r="GO182" s="89"/>
      <c r="GP182" s="89"/>
      <c r="GQ182" s="89"/>
      <c r="GR182" s="89"/>
      <c r="GS182" s="89"/>
    </row>
    <row r="183" spans="1:201" s="96" customFormat="1" x14ac:dyDescent="0.85">
      <c r="A183" s="2"/>
      <c r="B183" s="95"/>
      <c r="C183" s="137"/>
      <c r="D183" s="137"/>
      <c r="E183" s="137"/>
      <c r="F183" s="146"/>
      <c r="G183" s="137"/>
      <c r="H183" s="137"/>
      <c r="I183" s="137"/>
      <c r="J183" s="144"/>
      <c r="K183" s="97"/>
      <c r="L183" s="97"/>
      <c r="M183" s="97"/>
      <c r="N183" s="97"/>
      <c r="O183" s="97"/>
      <c r="P183" s="97"/>
      <c r="DX183" s="89"/>
      <c r="DY183" s="89"/>
      <c r="DZ183" s="89"/>
      <c r="EA183" s="89"/>
      <c r="EB183" s="89"/>
      <c r="EC183" s="89"/>
      <c r="ED183" s="89"/>
      <c r="EE183" s="89"/>
      <c r="EF183" s="89"/>
      <c r="EG183" s="89"/>
      <c r="EH183" s="89"/>
      <c r="EI183" s="89"/>
      <c r="EJ183" s="89"/>
      <c r="EK183" s="89"/>
      <c r="EL183" s="89"/>
      <c r="EM183" s="89"/>
      <c r="EN183" s="89"/>
      <c r="EO183" s="89"/>
      <c r="EP183" s="89"/>
      <c r="EQ183" s="89"/>
      <c r="ER183" s="89"/>
      <c r="ES183" s="89"/>
      <c r="ET183" s="89"/>
      <c r="EU183" s="89"/>
      <c r="EV183" s="89"/>
      <c r="EW183" s="89"/>
      <c r="EX183" s="89"/>
      <c r="EY183" s="89"/>
      <c r="EZ183" s="89"/>
      <c r="FA183" s="89"/>
      <c r="FB183" s="89"/>
      <c r="FC183" s="89"/>
      <c r="FD183" s="89"/>
      <c r="FE183" s="89"/>
      <c r="FF183" s="89"/>
      <c r="FG183" s="89"/>
      <c r="FH183" s="89"/>
      <c r="FI183" s="89"/>
      <c r="FJ183" s="89"/>
      <c r="FK183" s="89"/>
      <c r="FL183" s="89"/>
      <c r="FM183" s="89"/>
      <c r="FN183" s="89"/>
      <c r="FO183" s="89"/>
      <c r="FP183" s="89"/>
      <c r="FQ183" s="89"/>
      <c r="FR183" s="89"/>
      <c r="FS183" s="89"/>
      <c r="FT183" s="89"/>
      <c r="FU183" s="89"/>
      <c r="FV183" s="89"/>
      <c r="FW183" s="89"/>
      <c r="FX183" s="89"/>
      <c r="FY183" s="89"/>
      <c r="FZ183" s="89"/>
      <c r="GA183" s="89"/>
      <c r="GB183" s="89"/>
      <c r="GC183" s="89"/>
      <c r="GD183" s="89"/>
      <c r="GE183" s="89"/>
      <c r="GF183" s="89"/>
      <c r="GG183" s="89"/>
      <c r="GH183" s="89"/>
      <c r="GI183" s="89"/>
      <c r="GJ183" s="89"/>
      <c r="GK183" s="89"/>
      <c r="GL183" s="89"/>
      <c r="GM183" s="89"/>
      <c r="GN183" s="89"/>
      <c r="GO183" s="89"/>
      <c r="GP183" s="89"/>
      <c r="GQ183" s="89"/>
      <c r="GR183" s="89"/>
      <c r="GS183" s="89"/>
    </row>
    <row r="184" spans="1:201" s="96" customFormat="1" x14ac:dyDescent="0.85">
      <c r="A184" s="2"/>
      <c r="B184" s="95"/>
      <c r="C184" s="137"/>
      <c r="D184" s="137"/>
      <c r="E184" s="137"/>
      <c r="F184" s="146"/>
      <c r="G184" s="137"/>
      <c r="H184" s="137"/>
      <c r="I184" s="137"/>
      <c r="J184" s="144"/>
      <c r="K184" s="97"/>
      <c r="L184" s="97"/>
      <c r="M184" s="97"/>
      <c r="N184" s="97"/>
      <c r="O184" s="97"/>
      <c r="P184" s="97"/>
      <c r="DX184" s="89"/>
      <c r="DY184" s="89"/>
      <c r="DZ184" s="89"/>
      <c r="EA184" s="89"/>
      <c r="EB184" s="89"/>
      <c r="EC184" s="89"/>
      <c r="ED184" s="89"/>
      <c r="EE184" s="89"/>
      <c r="EF184" s="89"/>
      <c r="EG184" s="89"/>
      <c r="EH184" s="89"/>
      <c r="EI184" s="89"/>
      <c r="EJ184" s="89"/>
      <c r="EK184" s="89"/>
      <c r="EL184" s="89"/>
      <c r="EM184" s="89"/>
      <c r="EN184" s="89"/>
      <c r="EO184" s="89"/>
      <c r="EP184" s="89"/>
      <c r="EQ184" s="89"/>
      <c r="ER184" s="89"/>
      <c r="ES184" s="89"/>
      <c r="ET184" s="89"/>
      <c r="EU184" s="89"/>
      <c r="EV184" s="89"/>
      <c r="EW184" s="89"/>
      <c r="EX184" s="89"/>
      <c r="EY184" s="89"/>
      <c r="EZ184" s="89"/>
      <c r="FA184" s="89"/>
      <c r="FB184" s="89"/>
      <c r="FC184" s="89"/>
      <c r="FD184" s="89"/>
      <c r="FE184" s="89"/>
      <c r="FF184" s="89"/>
      <c r="FG184" s="89"/>
      <c r="FH184" s="89"/>
      <c r="FI184" s="89"/>
      <c r="FJ184" s="89"/>
      <c r="FK184" s="89"/>
      <c r="FL184" s="89"/>
      <c r="FM184" s="89"/>
      <c r="FN184" s="89"/>
      <c r="FO184" s="89"/>
      <c r="FP184" s="89"/>
      <c r="FQ184" s="89"/>
      <c r="FR184" s="89"/>
      <c r="FS184" s="89"/>
      <c r="FT184" s="89"/>
      <c r="FU184" s="89"/>
      <c r="FV184" s="89"/>
      <c r="FW184" s="89"/>
      <c r="FX184" s="89"/>
      <c r="FY184" s="89"/>
      <c r="FZ184" s="89"/>
      <c r="GA184" s="89"/>
      <c r="GB184" s="89"/>
      <c r="GC184" s="89"/>
      <c r="GD184" s="89"/>
      <c r="GE184" s="89"/>
      <c r="GF184" s="89"/>
      <c r="GG184" s="89"/>
      <c r="GH184" s="89"/>
      <c r="GI184" s="89"/>
      <c r="GJ184" s="89"/>
      <c r="GK184" s="89"/>
      <c r="GL184" s="89"/>
      <c r="GM184" s="89"/>
      <c r="GN184" s="89"/>
      <c r="GO184" s="89"/>
      <c r="GP184" s="89"/>
      <c r="GQ184" s="89"/>
      <c r="GR184" s="89"/>
      <c r="GS184" s="89"/>
    </row>
    <row r="185" spans="1:201" s="96" customFormat="1" x14ac:dyDescent="0.85">
      <c r="A185" s="2"/>
      <c r="B185" s="95"/>
      <c r="C185" s="137"/>
      <c r="D185" s="137"/>
      <c r="E185" s="137"/>
      <c r="F185" s="146"/>
      <c r="G185" s="137"/>
      <c r="H185" s="137"/>
      <c r="I185" s="137"/>
      <c r="J185" s="144"/>
      <c r="K185" s="97"/>
      <c r="L185" s="97"/>
      <c r="M185" s="97"/>
      <c r="N185" s="97"/>
      <c r="O185" s="97"/>
      <c r="P185" s="97"/>
      <c r="DX185" s="89"/>
      <c r="DY185" s="89"/>
      <c r="DZ185" s="89"/>
      <c r="EA185" s="89"/>
      <c r="EB185" s="89"/>
      <c r="EC185" s="89"/>
      <c r="ED185" s="89"/>
      <c r="EE185" s="89"/>
      <c r="EF185" s="89"/>
      <c r="EG185" s="89"/>
      <c r="EH185" s="89"/>
      <c r="EI185" s="89"/>
      <c r="EJ185" s="89"/>
      <c r="EK185" s="89"/>
      <c r="EL185" s="89"/>
      <c r="EM185" s="89"/>
      <c r="EN185" s="89"/>
      <c r="EO185" s="89"/>
      <c r="EP185" s="89"/>
      <c r="EQ185" s="89"/>
      <c r="ER185" s="89"/>
      <c r="ES185" s="89"/>
      <c r="ET185" s="89"/>
      <c r="EU185" s="89"/>
      <c r="EV185" s="89"/>
      <c r="EW185" s="89"/>
      <c r="EX185" s="89"/>
      <c r="EY185" s="89"/>
      <c r="EZ185" s="89"/>
      <c r="FA185" s="89"/>
      <c r="FB185" s="89"/>
      <c r="FC185" s="89"/>
      <c r="FD185" s="89"/>
      <c r="FE185" s="89"/>
      <c r="FF185" s="89"/>
      <c r="FG185" s="89"/>
      <c r="FH185" s="89"/>
      <c r="FI185" s="89"/>
      <c r="FJ185" s="89"/>
      <c r="FK185" s="89"/>
      <c r="FL185" s="89"/>
      <c r="FM185" s="89"/>
      <c r="FN185" s="89"/>
      <c r="FO185" s="89"/>
      <c r="FP185" s="89"/>
      <c r="FQ185" s="89"/>
      <c r="FR185" s="89"/>
      <c r="FS185" s="89"/>
      <c r="FT185" s="89"/>
      <c r="FU185" s="89"/>
      <c r="FV185" s="89"/>
      <c r="FW185" s="89"/>
      <c r="FX185" s="89"/>
      <c r="FY185" s="89"/>
      <c r="FZ185" s="89"/>
      <c r="GA185" s="89"/>
      <c r="GB185" s="89"/>
      <c r="GC185" s="89"/>
      <c r="GD185" s="89"/>
      <c r="GE185" s="89"/>
      <c r="GF185" s="89"/>
      <c r="GG185" s="89"/>
      <c r="GH185" s="89"/>
      <c r="GI185" s="89"/>
      <c r="GJ185" s="89"/>
      <c r="GK185" s="89"/>
      <c r="GL185" s="89"/>
      <c r="GM185" s="89"/>
      <c r="GN185" s="89"/>
      <c r="GO185" s="89"/>
      <c r="GP185" s="89"/>
      <c r="GQ185" s="89"/>
      <c r="GR185" s="89"/>
      <c r="GS185" s="89"/>
    </row>
    <row r="186" spans="1:201" s="96" customFormat="1" x14ac:dyDescent="0.85">
      <c r="A186" s="2"/>
      <c r="B186" s="95"/>
      <c r="C186" s="137"/>
      <c r="D186" s="137"/>
      <c r="E186" s="137"/>
      <c r="F186" s="146"/>
      <c r="G186" s="137"/>
      <c r="H186" s="137"/>
      <c r="I186" s="137"/>
      <c r="J186" s="144"/>
      <c r="K186" s="97"/>
      <c r="L186" s="97"/>
      <c r="M186" s="97"/>
      <c r="N186" s="97"/>
      <c r="O186" s="97"/>
      <c r="P186" s="97"/>
      <c r="DX186" s="89"/>
      <c r="DY186" s="89"/>
      <c r="DZ186" s="89"/>
      <c r="EA186" s="89"/>
      <c r="EB186" s="89"/>
      <c r="EC186" s="89"/>
      <c r="ED186" s="89"/>
      <c r="EE186" s="89"/>
      <c r="EF186" s="89"/>
      <c r="EG186" s="89"/>
      <c r="EH186" s="89"/>
      <c r="EI186" s="89"/>
      <c r="EJ186" s="89"/>
      <c r="EK186" s="89"/>
      <c r="EL186" s="89"/>
      <c r="EM186" s="89"/>
      <c r="EN186" s="89"/>
      <c r="EO186" s="89"/>
      <c r="EP186" s="89"/>
      <c r="EQ186" s="89"/>
      <c r="ER186" s="89"/>
      <c r="ES186" s="89"/>
      <c r="ET186" s="89"/>
      <c r="EU186" s="89"/>
      <c r="EV186" s="89"/>
      <c r="EW186" s="89"/>
      <c r="EX186" s="89"/>
      <c r="EY186" s="89"/>
      <c r="EZ186" s="89"/>
      <c r="FA186" s="89"/>
      <c r="FB186" s="89"/>
      <c r="FC186" s="89"/>
      <c r="FD186" s="89"/>
      <c r="FE186" s="89"/>
      <c r="FF186" s="89"/>
      <c r="FG186" s="89"/>
      <c r="FH186" s="89"/>
      <c r="FI186" s="89"/>
      <c r="FJ186" s="89"/>
      <c r="FK186" s="89"/>
      <c r="FL186" s="89"/>
      <c r="FM186" s="89"/>
      <c r="FN186" s="89"/>
      <c r="FO186" s="89"/>
      <c r="FP186" s="89"/>
      <c r="FQ186" s="89"/>
      <c r="FR186" s="89"/>
      <c r="FS186" s="89"/>
      <c r="FT186" s="89"/>
      <c r="FU186" s="89"/>
      <c r="FV186" s="89"/>
      <c r="FW186" s="89"/>
      <c r="FX186" s="89"/>
      <c r="FY186" s="89"/>
      <c r="FZ186" s="89"/>
      <c r="GA186" s="89"/>
      <c r="GB186" s="89"/>
      <c r="GC186" s="89"/>
      <c r="GD186" s="89"/>
      <c r="GE186" s="89"/>
      <c r="GF186" s="89"/>
      <c r="GG186" s="89"/>
      <c r="GH186" s="89"/>
      <c r="GI186" s="89"/>
      <c r="GJ186" s="89"/>
      <c r="GK186" s="89"/>
      <c r="GL186" s="89"/>
      <c r="GM186" s="89"/>
      <c r="GN186" s="89"/>
      <c r="GO186" s="89"/>
      <c r="GP186" s="89"/>
      <c r="GQ186" s="89"/>
      <c r="GR186" s="89"/>
      <c r="GS186" s="89"/>
    </row>
    <row r="187" spans="1:201" s="96" customFormat="1" x14ac:dyDescent="0.85">
      <c r="A187" s="2"/>
      <c r="B187" s="95"/>
      <c r="C187" s="137"/>
      <c r="D187" s="137"/>
      <c r="E187" s="137"/>
      <c r="F187" s="146"/>
      <c r="G187" s="137"/>
      <c r="H187" s="137"/>
      <c r="I187" s="137"/>
      <c r="J187" s="144"/>
      <c r="K187" s="97"/>
      <c r="L187" s="97"/>
      <c r="M187" s="97"/>
      <c r="N187" s="97"/>
      <c r="O187" s="97"/>
      <c r="P187" s="97"/>
      <c r="DX187" s="89"/>
      <c r="DY187" s="89"/>
      <c r="DZ187" s="89"/>
      <c r="EA187" s="89"/>
      <c r="EB187" s="89"/>
      <c r="EC187" s="89"/>
      <c r="ED187" s="89"/>
      <c r="EE187" s="89"/>
      <c r="EF187" s="89"/>
      <c r="EG187" s="89"/>
      <c r="EH187" s="89"/>
      <c r="EI187" s="89"/>
      <c r="EJ187" s="89"/>
      <c r="EK187" s="89"/>
      <c r="EL187" s="89"/>
      <c r="EM187" s="89"/>
      <c r="EN187" s="89"/>
      <c r="EO187" s="89"/>
      <c r="EP187" s="89"/>
      <c r="EQ187" s="89"/>
      <c r="ER187" s="89"/>
      <c r="ES187" s="89"/>
      <c r="ET187" s="89"/>
      <c r="EU187" s="89"/>
      <c r="EV187" s="89"/>
      <c r="EW187" s="89"/>
      <c r="EX187" s="89"/>
      <c r="EY187" s="89"/>
      <c r="EZ187" s="89"/>
      <c r="FA187" s="89"/>
      <c r="FB187" s="89"/>
      <c r="FC187" s="89"/>
      <c r="FD187" s="89"/>
      <c r="FE187" s="89"/>
      <c r="FF187" s="89"/>
      <c r="FG187" s="89"/>
      <c r="FH187" s="89"/>
      <c r="FI187" s="89"/>
      <c r="FJ187" s="89"/>
      <c r="FK187" s="89"/>
      <c r="FL187" s="89"/>
      <c r="FM187" s="89"/>
      <c r="FN187" s="89"/>
      <c r="FO187" s="89"/>
      <c r="FP187" s="89"/>
      <c r="FQ187" s="89"/>
      <c r="FR187" s="89"/>
      <c r="FS187" s="89"/>
      <c r="FT187" s="89"/>
      <c r="FU187" s="89"/>
      <c r="FV187" s="89"/>
      <c r="FW187" s="89"/>
      <c r="FX187" s="89"/>
      <c r="FY187" s="89"/>
      <c r="FZ187" s="89"/>
      <c r="GA187" s="89"/>
      <c r="GB187" s="89"/>
      <c r="GC187" s="89"/>
      <c r="GD187" s="89"/>
      <c r="GE187" s="89"/>
      <c r="GF187" s="89"/>
      <c r="GG187" s="89"/>
      <c r="GH187" s="89"/>
      <c r="GI187" s="89"/>
      <c r="GJ187" s="89"/>
      <c r="GK187" s="89"/>
      <c r="GL187" s="89"/>
      <c r="GM187" s="89"/>
      <c r="GN187" s="89"/>
      <c r="GO187" s="89"/>
      <c r="GP187" s="89"/>
      <c r="GQ187" s="89"/>
      <c r="GR187" s="89"/>
      <c r="GS187" s="89"/>
    </row>
    <row r="188" spans="1:201" s="96" customFormat="1" x14ac:dyDescent="0.85">
      <c r="A188" s="2"/>
      <c r="B188" s="95"/>
      <c r="C188" s="137"/>
      <c r="D188" s="137"/>
      <c r="E188" s="137"/>
      <c r="F188" s="146"/>
      <c r="G188" s="137"/>
      <c r="H188" s="137"/>
      <c r="I188" s="137"/>
      <c r="J188" s="144"/>
      <c r="K188" s="97"/>
      <c r="L188" s="97"/>
      <c r="M188" s="97"/>
      <c r="N188" s="97"/>
      <c r="O188" s="97"/>
      <c r="P188" s="97"/>
      <c r="DX188" s="89"/>
      <c r="DY188" s="89"/>
      <c r="DZ188" s="89"/>
      <c r="EA188" s="89"/>
      <c r="EB188" s="89"/>
      <c r="EC188" s="89"/>
      <c r="ED188" s="89"/>
      <c r="EE188" s="89"/>
      <c r="EF188" s="89"/>
      <c r="EG188" s="89"/>
      <c r="EH188" s="89"/>
      <c r="EI188" s="89"/>
      <c r="EJ188" s="89"/>
      <c r="EK188" s="89"/>
      <c r="EL188" s="89"/>
      <c r="EM188" s="89"/>
      <c r="EN188" s="89"/>
      <c r="EO188" s="89"/>
      <c r="EP188" s="89"/>
      <c r="EQ188" s="89"/>
      <c r="ER188" s="89"/>
      <c r="ES188" s="89"/>
      <c r="ET188" s="89"/>
      <c r="EU188" s="89"/>
      <c r="EV188" s="89"/>
      <c r="EW188" s="89"/>
      <c r="EX188" s="89"/>
      <c r="EY188" s="89"/>
      <c r="EZ188" s="89"/>
      <c r="FA188" s="89"/>
      <c r="FB188" s="89"/>
      <c r="FC188" s="89"/>
      <c r="FD188" s="89"/>
      <c r="FE188" s="89"/>
      <c r="FF188" s="89"/>
      <c r="FG188" s="89"/>
      <c r="FH188" s="89"/>
      <c r="FI188" s="89"/>
      <c r="FJ188" s="89"/>
      <c r="FK188" s="89"/>
      <c r="FL188" s="89"/>
      <c r="FM188" s="89"/>
      <c r="FN188" s="89"/>
      <c r="FO188" s="89"/>
      <c r="FP188" s="89"/>
      <c r="FQ188" s="89"/>
      <c r="FR188" s="89"/>
      <c r="FS188" s="89"/>
      <c r="FT188" s="89"/>
      <c r="FU188" s="89"/>
      <c r="FV188" s="89"/>
      <c r="FW188" s="89"/>
      <c r="FX188" s="89"/>
      <c r="FY188" s="89"/>
      <c r="FZ188" s="89"/>
      <c r="GA188" s="89"/>
      <c r="GB188" s="89"/>
      <c r="GC188" s="89"/>
      <c r="GD188" s="89"/>
      <c r="GE188" s="89"/>
      <c r="GF188" s="89"/>
      <c r="GG188" s="89"/>
      <c r="GH188" s="89"/>
      <c r="GI188" s="89"/>
      <c r="GJ188" s="89"/>
      <c r="GK188" s="89"/>
      <c r="GL188" s="89"/>
      <c r="GM188" s="89"/>
      <c r="GN188" s="89"/>
      <c r="GO188" s="89"/>
      <c r="GP188" s="89"/>
      <c r="GQ188" s="89"/>
      <c r="GR188" s="89"/>
      <c r="GS188" s="89"/>
    </row>
    <row r="189" spans="1:201" s="96" customFormat="1" x14ac:dyDescent="0.85">
      <c r="A189" s="2"/>
      <c r="B189" s="95"/>
      <c r="C189" s="137"/>
      <c r="D189" s="137"/>
      <c r="E189" s="137"/>
      <c r="F189" s="146"/>
      <c r="G189" s="137"/>
      <c r="H189" s="137"/>
      <c r="I189" s="137"/>
      <c r="J189" s="144"/>
      <c r="K189" s="97"/>
      <c r="L189" s="97"/>
      <c r="M189" s="97"/>
      <c r="N189" s="97"/>
      <c r="O189" s="97"/>
      <c r="P189" s="97"/>
      <c r="DX189" s="89"/>
      <c r="DY189" s="89"/>
      <c r="DZ189" s="89"/>
      <c r="EA189" s="89"/>
      <c r="EB189" s="89"/>
      <c r="EC189" s="89"/>
      <c r="ED189" s="89"/>
      <c r="EE189" s="89"/>
      <c r="EF189" s="89"/>
      <c r="EG189" s="89"/>
      <c r="EH189" s="89"/>
      <c r="EI189" s="89"/>
      <c r="EJ189" s="89"/>
      <c r="EK189" s="89"/>
      <c r="EL189" s="89"/>
      <c r="EM189" s="89"/>
      <c r="EN189" s="89"/>
      <c r="EO189" s="89"/>
      <c r="EP189" s="89"/>
      <c r="EQ189" s="89"/>
      <c r="ER189" s="89"/>
      <c r="ES189" s="89"/>
      <c r="ET189" s="89"/>
      <c r="EU189" s="89"/>
      <c r="EV189" s="89"/>
      <c r="EW189" s="89"/>
      <c r="EX189" s="89"/>
      <c r="EY189" s="89"/>
      <c r="EZ189" s="89"/>
      <c r="FA189" s="89"/>
      <c r="FB189" s="89"/>
      <c r="FC189" s="89"/>
      <c r="FD189" s="89"/>
      <c r="FE189" s="89"/>
      <c r="FF189" s="89"/>
      <c r="FG189" s="89"/>
      <c r="FH189" s="89"/>
      <c r="FI189" s="89"/>
      <c r="FJ189" s="89"/>
      <c r="FK189" s="89"/>
      <c r="FL189" s="89"/>
      <c r="FM189" s="89"/>
      <c r="FN189" s="89"/>
      <c r="FO189" s="89"/>
      <c r="FP189" s="89"/>
      <c r="FQ189" s="89"/>
      <c r="FR189" s="89"/>
      <c r="FS189" s="89"/>
      <c r="FT189" s="89"/>
      <c r="FU189" s="89"/>
      <c r="FV189" s="89"/>
      <c r="FW189" s="89"/>
      <c r="FX189" s="89"/>
      <c r="FY189" s="89"/>
      <c r="FZ189" s="89"/>
      <c r="GA189" s="89"/>
      <c r="GB189" s="89"/>
      <c r="GC189" s="89"/>
      <c r="GD189" s="89"/>
      <c r="GE189" s="89"/>
      <c r="GF189" s="89"/>
      <c r="GG189" s="89"/>
      <c r="GH189" s="89"/>
      <c r="GI189" s="89"/>
      <c r="GJ189" s="89"/>
      <c r="GK189" s="89"/>
      <c r="GL189" s="89"/>
      <c r="GM189" s="89"/>
      <c r="GN189" s="89"/>
      <c r="GO189" s="89"/>
      <c r="GP189" s="89"/>
      <c r="GQ189" s="89"/>
      <c r="GR189" s="89"/>
      <c r="GS189" s="89"/>
    </row>
    <row r="190" spans="1:201" s="96" customFormat="1" x14ac:dyDescent="0.85">
      <c r="A190" s="2"/>
      <c r="B190" s="95"/>
      <c r="C190" s="137"/>
      <c r="D190" s="137"/>
      <c r="E190" s="137"/>
      <c r="F190" s="146"/>
      <c r="G190" s="137"/>
      <c r="H190" s="137"/>
      <c r="I190" s="137"/>
      <c r="J190" s="144"/>
      <c r="K190" s="97"/>
      <c r="L190" s="97"/>
      <c r="M190" s="97"/>
      <c r="N190" s="97"/>
      <c r="O190" s="97"/>
      <c r="P190" s="97"/>
      <c r="DX190" s="89"/>
      <c r="DY190" s="89"/>
      <c r="DZ190" s="89"/>
      <c r="EA190" s="89"/>
      <c r="EB190" s="89"/>
      <c r="EC190" s="89"/>
      <c r="ED190" s="89"/>
      <c r="EE190" s="89"/>
      <c r="EF190" s="89"/>
      <c r="EG190" s="89"/>
      <c r="EH190" s="89"/>
      <c r="EI190" s="89"/>
      <c r="EJ190" s="89"/>
      <c r="EK190" s="89"/>
      <c r="EL190" s="89"/>
      <c r="EM190" s="89"/>
      <c r="EN190" s="89"/>
      <c r="EO190" s="89"/>
      <c r="EP190" s="89"/>
      <c r="EQ190" s="89"/>
      <c r="ER190" s="89"/>
      <c r="ES190" s="89"/>
      <c r="ET190" s="89"/>
      <c r="EU190" s="89"/>
      <c r="EV190" s="89"/>
      <c r="EW190" s="89"/>
      <c r="EX190" s="89"/>
      <c r="EY190" s="89"/>
      <c r="EZ190" s="89"/>
      <c r="FA190" s="89"/>
      <c r="FB190" s="89"/>
      <c r="FC190" s="89"/>
      <c r="FD190" s="89"/>
      <c r="FE190" s="89"/>
      <c r="FF190" s="89"/>
      <c r="FG190" s="89"/>
      <c r="FH190" s="89"/>
      <c r="FI190" s="89"/>
      <c r="FJ190" s="89"/>
      <c r="FK190" s="89"/>
      <c r="FL190" s="89"/>
      <c r="FM190" s="89"/>
      <c r="FN190" s="89"/>
      <c r="FO190" s="89"/>
      <c r="FP190" s="89"/>
      <c r="FQ190" s="89"/>
      <c r="FR190" s="89"/>
      <c r="FS190" s="89"/>
      <c r="FT190" s="89"/>
      <c r="FU190" s="89"/>
      <c r="FV190" s="89"/>
      <c r="FW190" s="89"/>
      <c r="FX190" s="89"/>
      <c r="FY190" s="89"/>
      <c r="FZ190" s="89"/>
      <c r="GA190" s="89"/>
      <c r="GB190" s="89"/>
      <c r="GC190" s="89"/>
      <c r="GD190" s="89"/>
      <c r="GE190" s="89"/>
      <c r="GF190" s="89"/>
      <c r="GG190" s="89"/>
      <c r="GH190" s="89"/>
      <c r="GI190" s="89"/>
      <c r="GJ190" s="89"/>
      <c r="GK190" s="89"/>
      <c r="GL190" s="89"/>
      <c r="GM190" s="89"/>
      <c r="GN190" s="89"/>
      <c r="GO190" s="89"/>
      <c r="GP190" s="89"/>
      <c r="GQ190" s="89"/>
      <c r="GR190" s="89"/>
      <c r="GS190" s="89"/>
    </row>
    <row r="191" spans="1:201" s="96" customFormat="1" x14ac:dyDescent="0.85">
      <c r="A191" s="2"/>
      <c r="B191" s="95"/>
      <c r="C191" s="137"/>
      <c r="D191" s="137"/>
      <c r="E191" s="137"/>
      <c r="F191" s="146"/>
      <c r="G191" s="137"/>
      <c r="H191" s="137"/>
      <c r="I191" s="137"/>
      <c r="J191" s="144"/>
      <c r="K191" s="97"/>
      <c r="L191" s="97"/>
      <c r="M191" s="97"/>
      <c r="N191" s="97"/>
      <c r="O191" s="97"/>
      <c r="P191" s="97"/>
      <c r="DX191" s="89"/>
      <c r="DY191" s="89"/>
      <c r="DZ191" s="89"/>
      <c r="EA191" s="89"/>
      <c r="EB191" s="89"/>
      <c r="EC191" s="89"/>
      <c r="ED191" s="89"/>
      <c r="EE191" s="89"/>
      <c r="EF191" s="89"/>
      <c r="EG191" s="89"/>
      <c r="EH191" s="89"/>
      <c r="EI191" s="89"/>
      <c r="EJ191" s="89"/>
      <c r="EK191" s="89"/>
      <c r="EL191" s="89"/>
      <c r="EM191" s="89"/>
      <c r="EN191" s="89"/>
      <c r="EO191" s="89"/>
      <c r="EP191" s="89"/>
      <c r="EQ191" s="89"/>
      <c r="ER191" s="89"/>
      <c r="ES191" s="89"/>
      <c r="ET191" s="89"/>
      <c r="EU191" s="89"/>
      <c r="EV191" s="89"/>
      <c r="EW191" s="89"/>
      <c r="EX191" s="89"/>
      <c r="EY191" s="89"/>
      <c r="EZ191" s="89"/>
      <c r="FA191" s="89"/>
      <c r="FB191" s="89"/>
      <c r="FC191" s="89"/>
      <c r="FD191" s="89"/>
      <c r="FE191" s="89"/>
      <c r="FF191" s="89"/>
      <c r="FG191" s="89"/>
      <c r="FH191" s="89"/>
      <c r="FI191" s="89"/>
      <c r="FJ191" s="89"/>
      <c r="FK191" s="89"/>
      <c r="FL191" s="89"/>
      <c r="FM191" s="89"/>
      <c r="FN191" s="89"/>
      <c r="FO191" s="89"/>
      <c r="FP191" s="89"/>
      <c r="FQ191" s="89"/>
      <c r="FR191" s="89"/>
      <c r="FS191" s="89"/>
      <c r="FT191" s="89"/>
      <c r="FU191" s="89"/>
      <c r="FV191" s="89"/>
      <c r="FW191" s="89"/>
      <c r="FX191" s="89"/>
      <c r="FY191" s="89"/>
      <c r="FZ191" s="89"/>
      <c r="GA191" s="89"/>
      <c r="GB191" s="89"/>
      <c r="GC191" s="89"/>
      <c r="GD191" s="89"/>
      <c r="GE191" s="89"/>
      <c r="GF191" s="89"/>
      <c r="GG191" s="89"/>
      <c r="GH191" s="89"/>
      <c r="GI191" s="89"/>
      <c r="GJ191" s="89"/>
      <c r="GK191" s="89"/>
      <c r="GL191" s="89"/>
      <c r="GM191" s="89"/>
      <c r="GN191" s="89"/>
      <c r="GO191" s="89"/>
      <c r="GP191" s="89"/>
      <c r="GQ191" s="89"/>
      <c r="GR191" s="89"/>
      <c r="GS191" s="89"/>
    </row>
    <row r="192" spans="1:201" s="96" customFormat="1" x14ac:dyDescent="0.85">
      <c r="A192" s="2"/>
      <c r="B192" s="95"/>
      <c r="C192" s="137"/>
      <c r="D192" s="137"/>
      <c r="E192" s="137"/>
      <c r="F192" s="146"/>
      <c r="G192" s="137"/>
      <c r="H192" s="137"/>
      <c r="I192" s="137"/>
      <c r="J192" s="144"/>
      <c r="K192" s="97"/>
      <c r="L192" s="97"/>
      <c r="M192" s="97"/>
      <c r="N192" s="97"/>
      <c r="O192" s="97"/>
      <c r="P192" s="97"/>
      <c r="DX192" s="89"/>
      <c r="DY192" s="89"/>
      <c r="DZ192" s="89"/>
      <c r="EA192" s="89"/>
      <c r="EB192" s="89"/>
      <c r="EC192" s="89"/>
      <c r="ED192" s="89"/>
      <c r="EE192" s="89"/>
      <c r="EF192" s="89"/>
      <c r="EG192" s="89"/>
      <c r="EH192" s="89"/>
      <c r="EI192" s="89"/>
      <c r="EJ192" s="89"/>
      <c r="EK192" s="89"/>
      <c r="EL192" s="89"/>
      <c r="EM192" s="89"/>
      <c r="EN192" s="89"/>
      <c r="EO192" s="89"/>
      <c r="EP192" s="89"/>
      <c r="EQ192" s="89"/>
      <c r="ER192" s="89"/>
      <c r="ES192" s="89"/>
      <c r="ET192" s="89"/>
      <c r="EU192" s="89"/>
      <c r="EV192" s="89"/>
      <c r="EW192" s="89"/>
      <c r="EX192" s="89"/>
      <c r="EY192" s="89"/>
      <c r="EZ192" s="89"/>
      <c r="FA192" s="89"/>
      <c r="FB192" s="89"/>
      <c r="FC192" s="89"/>
      <c r="FD192" s="89"/>
      <c r="FE192" s="89"/>
      <c r="FF192" s="89"/>
      <c r="FG192" s="89"/>
      <c r="FH192" s="89"/>
      <c r="FI192" s="89"/>
      <c r="FJ192" s="89"/>
      <c r="FK192" s="89"/>
      <c r="FL192" s="89"/>
      <c r="FM192" s="89"/>
      <c r="FN192" s="89"/>
      <c r="FO192" s="89"/>
      <c r="FP192" s="89"/>
      <c r="FQ192" s="89"/>
      <c r="FR192" s="89"/>
      <c r="FS192" s="89"/>
      <c r="FT192" s="89"/>
      <c r="FU192" s="89"/>
      <c r="FV192" s="89"/>
      <c r="FW192" s="89"/>
      <c r="FX192" s="89"/>
      <c r="FY192" s="89"/>
      <c r="FZ192" s="89"/>
      <c r="GA192" s="89"/>
      <c r="GB192" s="89"/>
      <c r="GC192" s="89"/>
      <c r="GD192" s="89"/>
      <c r="GE192" s="89"/>
      <c r="GF192" s="89"/>
      <c r="GG192" s="89"/>
      <c r="GH192" s="89"/>
      <c r="GI192" s="89"/>
      <c r="GJ192" s="89"/>
      <c r="GK192" s="89"/>
      <c r="GL192" s="89"/>
      <c r="GM192" s="89"/>
      <c r="GN192" s="89"/>
      <c r="GO192" s="89"/>
      <c r="GP192" s="89"/>
      <c r="GQ192" s="89"/>
      <c r="GR192" s="89"/>
      <c r="GS192" s="89"/>
    </row>
    <row r="193" spans="1:201" s="96" customFormat="1" x14ac:dyDescent="0.85">
      <c r="A193" s="2"/>
      <c r="B193" s="95"/>
      <c r="C193" s="137"/>
      <c r="D193" s="137"/>
      <c r="E193" s="137"/>
      <c r="F193" s="146"/>
      <c r="G193" s="137"/>
      <c r="H193" s="137"/>
      <c r="I193" s="137"/>
      <c r="J193" s="144"/>
      <c r="K193" s="97"/>
      <c r="L193" s="97"/>
      <c r="M193" s="97"/>
      <c r="N193" s="97"/>
      <c r="O193" s="97"/>
      <c r="P193" s="97"/>
      <c r="DX193" s="89"/>
      <c r="DY193" s="89"/>
      <c r="DZ193" s="89"/>
      <c r="EA193" s="89"/>
      <c r="EB193" s="89"/>
      <c r="EC193" s="89"/>
      <c r="ED193" s="89"/>
      <c r="EE193" s="89"/>
      <c r="EF193" s="89"/>
      <c r="EG193" s="89"/>
      <c r="EH193" s="89"/>
      <c r="EI193" s="89"/>
      <c r="EJ193" s="89"/>
      <c r="EK193" s="89"/>
      <c r="EL193" s="89"/>
      <c r="EM193" s="89"/>
      <c r="EN193" s="89"/>
      <c r="EO193" s="89"/>
      <c r="EP193" s="89"/>
      <c r="EQ193" s="89"/>
      <c r="ER193" s="89"/>
      <c r="ES193" s="89"/>
      <c r="ET193" s="89"/>
      <c r="EU193" s="89"/>
      <c r="EV193" s="89"/>
      <c r="EW193" s="89"/>
      <c r="EX193" s="89"/>
      <c r="EY193" s="89"/>
      <c r="EZ193" s="89"/>
      <c r="FA193" s="89"/>
      <c r="FB193" s="89"/>
      <c r="FC193" s="89"/>
      <c r="FD193" s="89"/>
      <c r="FE193" s="89"/>
      <c r="FF193" s="89"/>
      <c r="FG193" s="89"/>
      <c r="FH193" s="89"/>
      <c r="FI193" s="89"/>
      <c r="FJ193" s="89"/>
      <c r="FK193" s="89"/>
      <c r="FL193" s="89"/>
      <c r="FM193" s="89"/>
      <c r="FN193" s="89"/>
      <c r="FO193" s="89"/>
      <c r="FP193" s="89"/>
      <c r="FQ193" s="89"/>
      <c r="FR193" s="89"/>
      <c r="FS193" s="89"/>
      <c r="FT193" s="89"/>
      <c r="FU193" s="89"/>
      <c r="FV193" s="89"/>
      <c r="FW193" s="89"/>
      <c r="FX193" s="89"/>
      <c r="FY193" s="89"/>
      <c r="FZ193" s="89"/>
      <c r="GA193" s="89"/>
      <c r="GB193" s="89"/>
      <c r="GC193" s="89"/>
      <c r="GD193" s="89"/>
      <c r="GE193" s="89"/>
      <c r="GF193" s="89"/>
      <c r="GG193" s="89"/>
      <c r="GH193" s="89"/>
      <c r="GI193" s="89"/>
      <c r="GJ193" s="89"/>
      <c r="GK193" s="89"/>
      <c r="GL193" s="89"/>
      <c r="GM193" s="89"/>
      <c r="GN193" s="89"/>
      <c r="GO193" s="89"/>
      <c r="GP193" s="89"/>
      <c r="GQ193" s="89"/>
      <c r="GR193" s="89"/>
      <c r="GS193" s="89"/>
    </row>
    <row r="194" spans="1:201" s="96" customFormat="1" x14ac:dyDescent="0.85">
      <c r="A194" s="2"/>
      <c r="B194" s="95"/>
      <c r="C194" s="137"/>
      <c r="D194" s="137"/>
      <c r="E194" s="137"/>
      <c r="F194" s="146"/>
      <c r="G194" s="137"/>
      <c r="H194" s="137"/>
      <c r="I194" s="137"/>
      <c r="J194" s="144"/>
      <c r="K194" s="97"/>
      <c r="L194" s="97"/>
      <c r="M194" s="97"/>
      <c r="N194" s="97"/>
      <c r="O194" s="97"/>
      <c r="P194" s="97"/>
      <c r="DX194" s="89"/>
      <c r="DY194" s="89"/>
      <c r="DZ194" s="89"/>
      <c r="EA194" s="89"/>
      <c r="EB194" s="89"/>
      <c r="EC194" s="89"/>
      <c r="ED194" s="89"/>
      <c r="EE194" s="89"/>
      <c r="EF194" s="89"/>
      <c r="EG194" s="89"/>
      <c r="EH194" s="89"/>
      <c r="EI194" s="89"/>
      <c r="EJ194" s="89"/>
      <c r="EK194" s="89"/>
      <c r="EL194" s="89"/>
      <c r="EM194" s="89"/>
      <c r="EN194" s="89"/>
      <c r="EO194" s="89"/>
      <c r="EP194" s="89"/>
      <c r="EQ194" s="89"/>
      <c r="ER194" s="89"/>
      <c r="ES194" s="89"/>
      <c r="ET194" s="89"/>
      <c r="EU194" s="89"/>
      <c r="EV194" s="89"/>
      <c r="EW194" s="89"/>
      <c r="EX194" s="89"/>
      <c r="EY194" s="89"/>
      <c r="EZ194" s="89"/>
      <c r="FA194" s="89"/>
      <c r="FB194" s="89"/>
      <c r="FC194" s="89"/>
      <c r="FD194" s="89"/>
      <c r="FE194" s="89"/>
      <c r="FF194" s="89"/>
      <c r="FG194" s="89"/>
      <c r="FH194" s="89"/>
      <c r="FI194" s="89"/>
      <c r="FJ194" s="89"/>
      <c r="FK194" s="89"/>
      <c r="FL194" s="89"/>
      <c r="FM194" s="89"/>
      <c r="FN194" s="89"/>
      <c r="FO194" s="89"/>
      <c r="FP194" s="89"/>
      <c r="FQ194" s="89"/>
      <c r="FR194" s="89"/>
      <c r="FS194" s="89"/>
      <c r="FT194" s="89"/>
      <c r="FU194" s="89"/>
      <c r="FV194" s="89"/>
      <c r="FW194" s="89"/>
      <c r="FX194" s="89"/>
      <c r="FY194" s="89"/>
      <c r="FZ194" s="89"/>
      <c r="GA194" s="89"/>
      <c r="GB194" s="89"/>
      <c r="GC194" s="89"/>
      <c r="GD194" s="89"/>
      <c r="GE194" s="89"/>
      <c r="GF194" s="89"/>
      <c r="GG194" s="89"/>
      <c r="GH194" s="89"/>
      <c r="GI194" s="89"/>
      <c r="GJ194" s="89"/>
      <c r="GK194" s="89"/>
      <c r="GL194" s="89"/>
      <c r="GM194" s="89"/>
      <c r="GN194" s="89"/>
      <c r="GO194" s="89"/>
      <c r="GP194" s="89"/>
      <c r="GQ194" s="89"/>
      <c r="GR194" s="89"/>
      <c r="GS194" s="89"/>
    </row>
    <row r="195" spans="1:201" s="96" customFormat="1" x14ac:dyDescent="0.85">
      <c r="A195" s="2"/>
      <c r="B195" s="95"/>
      <c r="C195" s="137"/>
      <c r="D195" s="137"/>
      <c r="E195" s="137"/>
      <c r="F195" s="146"/>
      <c r="G195" s="137"/>
      <c r="H195" s="137"/>
      <c r="I195" s="137"/>
      <c r="J195" s="144"/>
      <c r="K195" s="97"/>
      <c r="L195" s="97"/>
      <c r="M195" s="97"/>
      <c r="N195" s="97"/>
      <c r="O195" s="97"/>
      <c r="P195" s="97"/>
      <c r="DX195" s="89"/>
      <c r="DY195" s="89"/>
      <c r="DZ195" s="89"/>
      <c r="EA195" s="89"/>
      <c r="EB195" s="89"/>
      <c r="EC195" s="89"/>
      <c r="ED195" s="89"/>
      <c r="EE195" s="89"/>
      <c r="EF195" s="89"/>
      <c r="EG195" s="89"/>
      <c r="EH195" s="89"/>
      <c r="EI195" s="89"/>
      <c r="EJ195" s="89"/>
      <c r="EK195" s="89"/>
      <c r="EL195" s="89"/>
      <c r="EM195" s="89"/>
      <c r="EN195" s="89"/>
      <c r="EO195" s="89"/>
      <c r="EP195" s="89"/>
      <c r="EQ195" s="89"/>
      <c r="ER195" s="89"/>
      <c r="ES195" s="89"/>
      <c r="ET195" s="89"/>
      <c r="EU195" s="89"/>
      <c r="EV195" s="89"/>
      <c r="EW195" s="89"/>
      <c r="EX195" s="89"/>
      <c r="EY195" s="89"/>
      <c r="EZ195" s="89"/>
      <c r="FA195" s="89"/>
      <c r="FB195" s="89"/>
      <c r="FC195" s="89"/>
      <c r="FD195" s="89"/>
      <c r="FE195" s="89"/>
      <c r="FF195" s="89"/>
      <c r="FG195" s="89"/>
      <c r="FH195" s="89"/>
      <c r="FI195" s="89"/>
      <c r="FJ195" s="89"/>
      <c r="FK195" s="89"/>
      <c r="FL195" s="89"/>
      <c r="FM195" s="89"/>
      <c r="FN195" s="89"/>
      <c r="FO195" s="89"/>
      <c r="FP195" s="89"/>
      <c r="FQ195" s="89"/>
      <c r="FR195" s="89"/>
      <c r="FS195" s="89"/>
      <c r="FT195" s="89"/>
      <c r="FU195" s="89"/>
      <c r="FV195" s="89"/>
      <c r="FW195" s="89"/>
      <c r="FX195" s="89"/>
      <c r="FY195" s="89"/>
      <c r="FZ195" s="89"/>
      <c r="GA195" s="89"/>
      <c r="GB195" s="89"/>
      <c r="GC195" s="89"/>
      <c r="GD195" s="89"/>
      <c r="GE195" s="89"/>
      <c r="GF195" s="89"/>
      <c r="GG195" s="89"/>
      <c r="GH195" s="89"/>
      <c r="GI195" s="89"/>
      <c r="GJ195" s="89"/>
      <c r="GK195" s="89"/>
      <c r="GL195" s="89"/>
      <c r="GM195" s="89"/>
      <c r="GN195" s="89"/>
      <c r="GO195" s="89"/>
      <c r="GP195" s="89"/>
      <c r="GQ195" s="89"/>
      <c r="GR195" s="89"/>
      <c r="GS195" s="89"/>
    </row>
    <row r="196" spans="1:201" s="96" customFormat="1" x14ac:dyDescent="0.85">
      <c r="A196" s="2"/>
      <c r="B196" s="95"/>
      <c r="C196" s="137"/>
      <c r="D196" s="137"/>
      <c r="E196" s="137"/>
      <c r="F196" s="146"/>
      <c r="G196" s="137"/>
      <c r="H196" s="137"/>
      <c r="I196" s="137"/>
      <c r="J196" s="144"/>
      <c r="K196" s="97"/>
      <c r="L196" s="97"/>
      <c r="M196" s="97"/>
      <c r="N196" s="97"/>
      <c r="O196" s="97"/>
      <c r="P196" s="97"/>
      <c r="DX196" s="89"/>
      <c r="DY196" s="89"/>
      <c r="DZ196" s="89"/>
      <c r="EA196" s="89"/>
      <c r="EB196" s="89"/>
      <c r="EC196" s="89"/>
      <c r="ED196" s="89"/>
      <c r="EE196" s="89"/>
      <c r="EF196" s="89"/>
      <c r="EG196" s="89"/>
      <c r="EH196" s="89"/>
      <c r="EI196" s="89"/>
      <c r="EJ196" s="89"/>
      <c r="EK196" s="89"/>
      <c r="EL196" s="89"/>
      <c r="EM196" s="89"/>
      <c r="EN196" s="89"/>
      <c r="EO196" s="89"/>
      <c r="EP196" s="89"/>
      <c r="EQ196" s="89"/>
      <c r="ER196" s="89"/>
      <c r="ES196" s="89"/>
      <c r="ET196" s="89"/>
      <c r="EU196" s="89"/>
      <c r="EV196" s="89"/>
      <c r="EW196" s="89"/>
      <c r="EX196" s="89"/>
      <c r="EY196" s="89"/>
      <c r="EZ196" s="89"/>
      <c r="FA196" s="89"/>
      <c r="FB196" s="89"/>
      <c r="FC196" s="89"/>
      <c r="FD196" s="89"/>
      <c r="FE196" s="89"/>
      <c r="FF196" s="89"/>
      <c r="FG196" s="89"/>
      <c r="FH196" s="89"/>
      <c r="FI196" s="89"/>
      <c r="FJ196" s="89"/>
      <c r="FK196" s="89"/>
      <c r="FL196" s="89"/>
      <c r="FM196" s="89"/>
      <c r="FN196" s="89"/>
      <c r="FO196" s="89"/>
      <c r="FP196" s="89"/>
      <c r="FQ196" s="89"/>
      <c r="FR196" s="89"/>
      <c r="FS196" s="89"/>
      <c r="FT196" s="89"/>
      <c r="FU196" s="89"/>
      <c r="FV196" s="89"/>
      <c r="FW196" s="89"/>
      <c r="FX196" s="89"/>
      <c r="FY196" s="89"/>
      <c r="FZ196" s="89"/>
      <c r="GA196" s="89"/>
      <c r="GB196" s="89"/>
      <c r="GC196" s="89"/>
      <c r="GD196" s="89"/>
      <c r="GE196" s="89"/>
      <c r="GF196" s="89"/>
      <c r="GG196" s="89"/>
      <c r="GH196" s="89"/>
      <c r="GI196" s="89"/>
      <c r="GJ196" s="89"/>
      <c r="GK196" s="89"/>
      <c r="GL196" s="89"/>
      <c r="GM196" s="89"/>
      <c r="GN196" s="89"/>
      <c r="GO196" s="89"/>
      <c r="GP196" s="89"/>
      <c r="GQ196" s="89"/>
      <c r="GR196" s="89"/>
      <c r="GS196" s="89"/>
    </row>
    <row r="197" spans="1:201" s="96" customFormat="1" x14ac:dyDescent="0.85">
      <c r="A197" s="2"/>
      <c r="B197" s="95"/>
      <c r="C197" s="137"/>
      <c r="D197" s="137"/>
      <c r="E197" s="137"/>
      <c r="F197" s="146"/>
      <c r="G197" s="137"/>
      <c r="H197" s="137"/>
      <c r="I197" s="137"/>
      <c r="J197" s="144"/>
      <c r="K197" s="97"/>
      <c r="L197" s="97"/>
      <c r="M197" s="97"/>
      <c r="N197" s="97"/>
      <c r="O197" s="97"/>
      <c r="P197" s="97"/>
      <c r="DX197" s="89"/>
      <c r="DY197" s="89"/>
      <c r="DZ197" s="89"/>
      <c r="EA197" s="89"/>
      <c r="EB197" s="89"/>
      <c r="EC197" s="89"/>
      <c r="ED197" s="89"/>
      <c r="EE197" s="89"/>
      <c r="EF197" s="89"/>
      <c r="EG197" s="89"/>
      <c r="EH197" s="89"/>
      <c r="EI197" s="89"/>
      <c r="EJ197" s="89"/>
      <c r="EK197" s="89"/>
      <c r="EL197" s="89"/>
      <c r="EM197" s="89"/>
      <c r="EN197" s="89"/>
      <c r="EO197" s="89"/>
      <c r="EP197" s="89"/>
      <c r="EQ197" s="89"/>
      <c r="ER197" s="89"/>
      <c r="ES197" s="89"/>
      <c r="ET197" s="89"/>
      <c r="EU197" s="89"/>
      <c r="EV197" s="89"/>
      <c r="EW197" s="89"/>
      <c r="EX197" s="89"/>
      <c r="EY197" s="89"/>
      <c r="EZ197" s="89"/>
      <c r="FA197" s="89"/>
      <c r="FB197" s="89"/>
      <c r="FC197" s="89"/>
      <c r="FD197" s="89"/>
      <c r="FE197" s="89"/>
      <c r="FF197" s="89"/>
      <c r="FG197" s="89"/>
      <c r="FH197" s="89"/>
      <c r="FI197" s="89"/>
      <c r="FJ197" s="89"/>
      <c r="FK197" s="89"/>
      <c r="FL197" s="89"/>
      <c r="FM197" s="89"/>
      <c r="FN197" s="89"/>
      <c r="FO197" s="89"/>
      <c r="FP197" s="89"/>
      <c r="FQ197" s="89"/>
      <c r="FR197" s="89"/>
      <c r="FS197" s="89"/>
      <c r="FT197" s="89"/>
      <c r="FU197" s="89"/>
      <c r="FV197" s="89"/>
      <c r="FW197" s="89"/>
      <c r="FX197" s="89"/>
      <c r="FY197" s="89"/>
      <c r="FZ197" s="89"/>
      <c r="GA197" s="89"/>
      <c r="GB197" s="89"/>
      <c r="GC197" s="89"/>
      <c r="GD197" s="89"/>
      <c r="GE197" s="89"/>
      <c r="GF197" s="89"/>
      <c r="GG197" s="89"/>
      <c r="GH197" s="89"/>
      <c r="GI197" s="89"/>
      <c r="GJ197" s="89"/>
      <c r="GK197" s="89"/>
      <c r="GL197" s="89"/>
      <c r="GM197" s="89"/>
      <c r="GN197" s="89"/>
      <c r="GO197" s="89"/>
      <c r="GP197" s="89"/>
      <c r="GQ197" s="89"/>
      <c r="GR197" s="89"/>
      <c r="GS197" s="89"/>
    </row>
    <row r="198" spans="1:201" s="96" customFormat="1" x14ac:dyDescent="0.85">
      <c r="A198" s="2"/>
      <c r="B198" s="95"/>
      <c r="C198" s="137"/>
      <c r="D198" s="137"/>
      <c r="E198" s="137"/>
      <c r="F198" s="146"/>
      <c r="G198" s="137"/>
      <c r="H198" s="137"/>
      <c r="I198" s="137"/>
      <c r="J198" s="144"/>
      <c r="K198" s="97"/>
      <c r="L198" s="97"/>
      <c r="M198" s="97"/>
      <c r="N198" s="97"/>
      <c r="O198" s="97"/>
      <c r="P198" s="97"/>
      <c r="DX198" s="89"/>
      <c r="DY198" s="89"/>
      <c r="DZ198" s="89"/>
      <c r="EA198" s="89"/>
      <c r="EB198" s="89"/>
      <c r="EC198" s="89"/>
      <c r="ED198" s="89"/>
      <c r="EE198" s="89"/>
      <c r="EF198" s="89"/>
      <c r="EG198" s="89"/>
      <c r="EH198" s="89"/>
      <c r="EI198" s="89"/>
      <c r="EJ198" s="89"/>
      <c r="EK198" s="89"/>
      <c r="EL198" s="89"/>
      <c r="EM198" s="89"/>
      <c r="EN198" s="89"/>
      <c r="EO198" s="89"/>
      <c r="EP198" s="89"/>
      <c r="EQ198" s="89"/>
      <c r="ER198" s="89"/>
      <c r="ES198" s="89"/>
      <c r="ET198" s="89"/>
      <c r="EU198" s="89"/>
      <c r="EV198" s="89"/>
      <c r="EW198" s="89"/>
      <c r="EX198" s="89"/>
      <c r="EY198" s="89"/>
      <c r="EZ198" s="89"/>
      <c r="FA198" s="89"/>
      <c r="FB198" s="89"/>
      <c r="FC198" s="89"/>
      <c r="FD198" s="89"/>
      <c r="FE198" s="89"/>
      <c r="FF198" s="89"/>
      <c r="FG198" s="89"/>
      <c r="FH198" s="89"/>
      <c r="FI198" s="89"/>
      <c r="FJ198" s="89"/>
      <c r="FK198" s="89"/>
      <c r="FL198" s="89"/>
      <c r="FM198" s="89"/>
      <c r="FN198" s="89"/>
      <c r="FO198" s="89"/>
      <c r="FP198" s="89"/>
      <c r="FQ198" s="89"/>
      <c r="FR198" s="89"/>
      <c r="FS198" s="89"/>
      <c r="FT198" s="89"/>
      <c r="FU198" s="89"/>
      <c r="FV198" s="89"/>
      <c r="FW198" s="89"/>
      <c r="FX198" s="89"/>
      <c r="FY198" s="89"/>
      <c r="FZ198" s="89"/>
      <c r="GA198" s="89"/>
      <c r="GB198" s="89"/>
      <c r="GC198" s="89"/>
      <c r="GD198" s="89"/>
      <c r="GE198" s="89"/>
      <c r="GF198" s="89"/>
      <c r="GG198" s="89"/>
      <c r="GH198" s="89"/>
      <c r="GI198" s="89"/>
      <c r="GJ198" s="89"/>
      <c r="GK198" s="89"/>
      <c r="GL198" s="89"/>
      <c r="GM198" s="89"/>
      <c r="GN198" s="89"/>
      <c r="GO198" s="89"/>
      <c r="GP198" s="89"/>
      <c r="GQ198" s="89"/>
      <c r="GR198" s="89"/>
      <c r="GS198" s="89"/>
    </row>
    <row r="199" spans="1:201" s="96" customFormat="1" x14ac:dyDescent="0.85">
      <c r="A199" s="2"/>
      <c r="B199" s="95"/>
      <c r="C199" s="137"/>
      <c r="D199" s="137"/>
      <c r="E199" s="151"/>
      <c r="F199" s="146"/>
      <c r="G199" s="137"/>
      <c r="H199" s="137"/>
      <c r="I199" s="137"/>
      <c r="J199" s="144"/>
      <c r="K199" s="97"/>
      <c r="L199" s="97"/>
      <c r="M199" s="97"/>
      <c r="N199" s="97"/>
      <c r="O199" s="97"/>
      <c r="P199" s="97"/>
      <c r="DX199" s="89"/>
      <c r="DY199" s="89"/>
      <c r="DZ199" s="89"/>
      <c r="EA199" s="89"/>
      <c r="EB199" s="89"/>
      <c r="EC199" s="89"/>
      <c r="ED199" s="89"/>
      <c r="EE199" s="89"/>
      <c r="EF199" s="89"/>
      <c r="EG199" s="89"/>
      <c r="EH199" s="89"/>
      <c r="EI199" s="89"/>
      <c r="EJ199" s="89"/>
      <c r="EK199" s="89"/>
      <c r="EL199" s="89"/>
      <c r="EM199" s="89"/>
      <c r="EN199" s="89"/>
      <c r="EO199" s="89"/>
      <c r="EP199" s="89"/>
      <c r="EQ199" s="89"/>
      <c r="ER199" s="89"/>
      <c r="ES199" s="89"/>
      <c r="ET199" s="89"/>
      <c r="EU199" s="89"/>
      <c r="EV199" s="89"/>
      <c r="EW199" s="89"/>
      <c r="EX199" s="89"/>
      <c r="EY199" s="89"/>
      <c r="EZ199" s="89"/>
      <c r="FA199" s="89"/>
      <c r="FB199" s="89"/>
      <c r="FC199" s="89"/>
      <c r="FD199" s="89"/>
      <c r="FE199" s="89"/>
      <c r="FF199" s="89"/>
      <c r="FG199" s="89"/>
      <c r="FH199" s="89"/>
      <c r="FI199" s="89"/>
      <c r="FJ199" s="89"/>
      <c r="FK199" s="89"/>
      <c r="FL199" s="89"/>
      <c r="FM199" s="89"/>
      <c r="FN199" s="89"/>
      <c r="FO199" s="89"/>
      <c r="FP199" s="89"/>
      <c r="FQ199" s="89"/>
      <c r="FR199" s="89"/>
      <c r="FS199" s="89"/>
      <c r="FT199" s="89"/>
      <c r="FU199" s="89"/>
      <c r="FV199" s="89"/>
      <c r="FW199" s="89"/>
      <c r="FX199" s="89"/>
      <c r="FY199" s="89"/>
      <c r="FZ199" s="89"/>
      <c r="GA199" s="89"/>
      <c r="GB199" s="89"/>
      <c r="GC199" s="89"/>
      <c r="GD199" s="89"/>
      <c r="GE199" s="89"/>
      <c r="GF199" s="89"/>
      <c r="GG199" s="89"/>
      <c r="GH199" s="89"/>
      <c r="GI199" s="89"/>
      <c r="GJ199" s="89"/>
      <c r="GK199" s="89"/>
      <c r="GL199" s="89"/>
      <c r="GM199" s="89"/>
      <c r="GN199" s="89"/>
      <c r="GO199" s="89"/>
      <c r="GP199" s="89"/>
      <c r="GQ199" s="89"/>
      <c r="GR199" s="89"/>
      <c r="GS199" s="89"/>
    </row>
    <row r="200" spans="1:201" x14ac:dyDescent="0.85">
      <c r="J200" s="153"/>
    </row>
    <row r="201" spans="1:201" x14ac:dyDescent="0.85">
      <c r="J201" s="153"/>
    </row>
    <row r="202" spans="1:201" x14ac:dyDescent="0.85">
      <c r="J202" s="153"/>
    </row>
    <row r="203" spans="1:201" x14ac:dyDescent="0.85">
      <c r="J203" s="153"/>
    </row>
    <row r="204" spans="1:201" x14ac:dyDescent="0.85">
      <c r="J204" s="153"/>
    </row>
    <row r="205" spans="1:201" x14ac:dyDescent="0.85">
      <c r="J205" s="153"/>
    </row>
    <row r="206" spans="1:201" x14ac:dyDescent="0.85">
      <c r="J206" s="153"/>
    </row>
    <row r="207" spans="1:201" x14ac:dyDescent="0.85">
      <c r="J207" s="153"/>
    </row>
    <row r="208" spans="1:201" x14ac:dyDescent="0.85">
      <c r="J208" s="153"/>
    </row>
    <row r="209" spans="10:10" x14ac:dyDescent="0.85">
      <c r="J209" s="153"/>
    </row>
    <row r="210" spans="10:10" x14ac:dyDescent="0.85">
      <c r="J210" s="153"/>
    </row>
    <row r="211" spans="10:10" x14ac:dyDescent="0.85">
      <c r="J211" s="153"/>
    </row>
    <row r="212" spans="10:10" x14ac:dyDescent="0.85">
      <c r="J212" s="153"/>
    </row>
    <row r="213" spans="10:10" x14ac:dyDescent="0.85">
      <c r="J213" s="153"/>
    </row>
    <row r="214" spans="10:10" x14ac:dyDescent="0.85">
      <c r="J214" s="153"/>
    </row>
    <row r="215" spans="10:10" x14ac:dyDescent="0.85">
      <c r="J215" s="153"/>
    </row>
    <row r="216" spans="10:10" x14ac:dyDescent="0.85">
      <c r="J216" s="153"/>
    </row>
    <row r="217" spans="10:10" x14ac:dyDescent="0.85">
      <c r="J217" s="153"/>
    </row>
    <row r="218" spans="10:10" x14ac:dyDescent="0.85">
      <c r="J218" s="153"/>
    </row>
    <row r="219" spans="10:10" x14ac:dyDescent="0.85">
      <c r="J219" s="153"/>
    </row>
    <row r="220" spans="10:10" x14ac:dyDescent="0.85">
      <c r="J220" s="153"/>
    </row>
    <row r="221" spans="10:10" x14ac:dyDescent="0.85">
      <c r="J221" s="153"/>
    </row>
    <row r="222" spans="10:10" x14ac:dyDescent="0.85">
      <c r="J222" s="153"/>
    </row>
    <row r="223" spans="10:10" x14ac:dyDescent="0.85">
      <c r="J223" s="153"/>
    </row>
    <row r="224" spans="10:10" x14ac:dyDescent="0.85">
      <c r="J224" s="153"/>
    </row>
    <row r="225" spans="10:10" x14ac:dyDescent="0.85">
      <c r="J225" s="153"/>
    </row>
    <row r="226" spans="10:10" x14ac:dyDescent="0.85">
      <c r="J226" s="153"/>
    </row>
    <row r="227" spans="10:10" x14ac:dyDescent="0.85">
      <c r="J227" s="153"/>
    </row>
    <row r="228" spans="10:10" x14ac:dyDescent="0.85">
      <c r="J228" s="153"/>
    </row>
    <row r="229" spans="10:10" x14ac:dyDescent="0.85">
      <c r="J229" s="153"/>
    </row>
    <row r="230" spans="10:10" x14ac:dyDescent="0.85">
      <c r="J230" s="153"/>
    </row>
    <row r="231" spans="10:10" x14ac:dyDescent="0.85">
      <c r="J231" s="153"/>
    </row>
    <row r="232" spans="10:10" x14ac:dyDescent="0.85">
      <c r="J232" s="153"/>
    </row>
    <row r="233" spans="10:10" x14ac:dyDescent="0.85">
      <c r="J233" s="153"/>
    </row>
    <row r="234" spans="10:10" x14ac:dyDescent="0.85">
      <c r="J234" s="153"/>
    </row>
    <row r="235" spans="10:10" x14ac:dyDescent="0.85">
      <c r="J235" s="153"/>
    </row>
    <row r="236" spans="10:10" x14ac:dyDescent="0.85">
      <c r="J236" s="153"/>
    </row>
    <row r="237" spans="10:10" x14ac:dyDescent="0.85">
      <c r="J237" s="153"/>
    </row>
    <row r="238" spans="10:10" x14ac:dyDescent="0.85">
      <c r="J238" s="153"/>
    </row>
    <row r="239" spans="10:10" x14ac:dyDescent="0.85">
      <c r="J239" s="153"/>
    </row>
    <row r="240" spans="10:10" x14ac:dyDescent="0.85">
      <c r="J240" s="153"/>
    </row>
    <row r="241" spans="10:10" x14ac:dyDescent="0.85">
      <c r="J241" s="153"/>
    </row>
    <row r="242" spans="10:10" x14ac:dyDescent="0.85">
      <c r="J242" s="153"/>
    </row>
    <row r="243" spans="10:10" x14ac:dyDescent="0.85">
      <c r="J243" s="153"/>
    </row>
    <row r="244" spans="10:10" x14ac:dyDescent="0.85">
      <c r="J244" s="153"/>
    </row>
    <row r="245" spans="10:10" x14ac:dyDescent="0.85">
      <c r="J245" s="153"/>
    </row>
    <row r="246" spans="10:10" x14ac:dyDescent="0.85">
      <c r="J246" s="153"/>
    </row>
    <row r="247" spans="10:10" x14ac:dyDescent="0.85">
      <c r="J247" s="153"/>
    </row>
    <row r="248" spans="10:10" x14ac:dyDescent="0.85">
      <c r="J248" s="153"/>
    </row>
    <row r="249" spans="10:10" x14ac:dyDescent="0.85">
      <c r="J249" s="153"/>
    </row>
    <row r="250" spans="10:10" x14ac:dyDescent="0.85">
      <c r="J250" s="153"/>
    </row>
    <row r="251" spans="10:10" x14ac:dyDescent="0.85">
      <c r="J251" s="153"/>
    </row>
    <row r="252" spans="10:10" x14ac:dyDescent="0.85">
      <c r="J252" s="153"/>
    </row>
    <row r="253" spans="10:10" x14ac:dyDescent="0.85">
      <c r="J253" s="153"/>
    </row>
    <row r="254" spans="10:10" x14ac:dyDescent="0.85">
      <c r="J254" s="153"/>
    </row>
    <row r="255" spans="10:10" x14ac:dyDescent="0.85">
      <c r="J255" s="153"/>
    </row>
    <row r="256" spans="10:10" x14ac:dyDescent="0.85">
      <c r="J256" s="153"/>
    </row>
    <row r="257" spans="10:10" x14ac:dyDescent="0.85">
      <c r="J257" s="153"/>
    </row>
    <row r="258" spans="10:10" x14ac:dyDescent="0.85">
      <c r="J258" s="153"/>
    </row>
    <row r="259" spans="10:10" x14ac:dyDescent="0.85">
      <c r="J259" s="153"/>
    </row>
    <row r="260" spans="10:10" x14ac:dyDescent="0.85">
      <c r="J260" s="153"/>
    </row>
    <row r="261" spans="10:10" x14ac:dyDescent="0.85">
      <c r="J261" s="153"/>
    </row>
    <row r="262" spans="10:10" x14ac:dyDescent="0.85">
      <c r="J262" s="153"/>
    </row>
    <row r="263" spans="10:10" x14ac:dyDescent="0.85">
      <c r="J263" s="153"/>
    </row>
    <row r="264" spans="10:10" x14ac:dyDescent="0.85">
      <c r="J264" s="153"/>
    </row>
    <row r="265" spans="10:10" x14ac:dyDescent="0.85">
      <c r="J265" s="153"/>
    </row>
    <row r="266" spans="10:10" x14ac:dyDescent="0.85">
      <c r="J266" s="153"/>
    </row>
    <row r="267" spans="10:10" x14ac:dyDescent="0.85">
      <c r="J267" s="153"/>
    </row>
    <row r="268" spans="10:10" x14ac:dyDescent="0.85">
      <c r="J268" s="153"/>
    </row>
    <row r="269" spans="10:10" x14ac:dyDescent="0.85">
      <c r="J269" s="153"/>
    </row>
    <row r="270" spans="10:10" x14ac:dyDescent="0.85">
      <c r="J270" s="153"/>
    </row>
    <row r="271" spans="10:10" x14ac:dyDescent="0.85">
      <c r="J271" s="153"/>
    </row>
    <row r="272" spans="10:10" x14ac:dyDescent="0.85">
      <c r="J272" s="153"/>
    </row>
    <row r="273" spans="10:10" x14ac:dyDescent="0.85">
      <c r="J273" s="153"/>
    </row>
    <row r="274" spans="10:10" x14ac:dyDescent="0.85">
      <c r="J274" s="153"/>
    </row>
    <row r="275" spans="10:10" x14ac:dyDescent="0.85">
      <c r="J275" s="153"/>
    </row>
    <row r="276" spans="10:10" x14ac:dyDescent="0.85">
      <c r="J276" s="153"/>
    </row>
    <row r="277" spans="10:10" x14ac:dyDescent="0.85">
      <c r="J277" s="153"/>
    </row>
    <row r="278" spans="10:10" x14ac:dyDescent="0.85">
      <c r="J278" s="153"/>
    </row>
    <row r="279" spans="10:10" x14ac:dyDescent="0.85">
      <c r="J279" s="153"/>
    </row>
    <row r="280" spans="10:10" x14ac:dyDescent="0.85">
      <c r="J280" s="153"/>
    </row>
    <row r="281" spans="10:10" x14ac:dyDescent="0.85">
      <c r="J281" s="153"/>
    </row>
    <row r="282" spans="10:10" x14ac:dyDescent="0.85">
      <c r="J282" s="153"/>
    </row>
    <row r="283" spans="10:10" x14ac:dyDescent="0.85">
      <c r="J283" s="153"/>
    </row>
    <row r="284" spans="10:10" x14ac:dyDescent="0.85">
      <c r="J284" s="153"/>
    </row>
    <row r="285" spans="10:10" x14ac:dyDescent="0.85">
      <c r="J285" s="153"/>
    </row>
    <row r="286" spans="10:10" x14ac:dyDescent="0.85">
      <c r="J286" s="153"/>
    </row>
    <row r="287" spans="10:10" x14ac:dyDescent="0.85">
      <c r="J287" s="153"/>
    </row>
    <row r="288" spans="10:10" x14ac:dyDescent="0.85">
      <c r="J288" s="153"/>
    </row>
    <row r="289" spans="10:10" x14ac:dyDescent="0.85">
      <c r="J289" s="153"/>
    </row>
    <row r="290" spans="10:10" x14ac:dyDescent="0.85">
      <c r="J290" s="153"/>
    </row>
    <row r="291" spans="10:10" x14ac:dyDescent="0.85">
      <c r="J291" s="153"/>
    </row>
    <row r="292" spans="10:10" x14ac:dyDescent="0.85">
      <c r="J292" s="153"/>
    </row>
    <row r="293" spans="10:10" x14ac:dyDescent="0.85">
      <c r="J293" s="153"/>
    </row>
    <row r="294" spans="10:10" x14ac:dyDescent="0.85">
      <c r="J294" s="153"/>
    </row>
    <row r="295" spans="10:10" x14ac:dyDescent="0.85">
      <c r="J295" s="153"/>
    </row>
    <row r="296" spans="10:10" x14ac:dyDescent="0.85">
      <c r="J296" s="153"/>
    </row>
    <row r="297" spans="10:10" x14ac:dyDescent="0.85">
      <c r="J297" s="153"/>
    </row>
    <row r="298" spans="10:10" x14ac:dyDescent="0.85">
      <c r="J298" s="153"/>
    </row>
    <row r="299" spans="10:10" x14ac:dyDescent="0.85">
      <c r="J299" s="153"/>
    </row>
    <row r="300" spans="10:10" x14ac:dyDescent="0.85">
      <c r="J300" s="153"/>
    </row>
    <row r="301" spans="10:10" x14ac:dyDescent="0.85">
      <c r="J301" s="153"/>
    </row>
    <row r="302" spans="10:10" x14ac:dyDescent="0.85">
      <c r="J302" s="153"/>
    </row>
    <row r="303" spans="10:10" x14ac:dyDescent="0.85">
      <c r="J303" s="153"/>
    </row>
    <row r="304" spans="10:10" x14ac:dyDescent="0.85">
      <c r="J304" s="153"/>
    </row>
    <row r="305" spans="10:10" x14ac:dyDescent="0.85">
      <c r="J305" s="153"/>
    </row>
    <row r="306" spans="10:10" x14ac:dyDescent="0.85">
      <c r="J306" s="153"/>
    </row>
    <row r="307" spans="10:10" x14ac:dyDescent="0.85">
      <c r="J307" s="153"/>
    </row>
    <row r="308" spans="10:10" x14ac:dyDescent="0.85">
      <c r="J308" s="153"/>
    </row>
    <row r="309" spans="10:10" x14ac:dyDescent="0.85">
      <c r="J309" s="153"/>
    </row>
    <row r="310" spans="10:10" x14ac:dyDescent="0.85">
      <c r="J310" s="153"/>
    </row>
    <row r="311" spans="10:10" x14ac:dyDescent="0.85">
      <c r="J311" s="153"/>
    </row>
    <row r="312" spans="10:10" x14ac:dyDescent="0.85">
      <c r="J312" s="153"/>
    </row>
    <row r="313" spans="10:10" x14ac:dyDescent="0.85">
      <c r="J313" s="153"/>
    </row>
    <row r="314" spans="10:10" x14ac:dyDescent="0.85">
      <c r="J314" s="153"/>
    </row>
    <row r="315" spans="10:10" x14ac:dyDescent="0.85">
      <c r="J315" s="153"/>
    </row>
    <row r="316" spans="10:10" x14ac:dyDescent="0.85">
      <c r="J316" s="153"/>
    </row>
    <row r="317" spans="10:10" x14ac:dyDescent="0.85">
      <c r="J317" s="153"/>
    </row>
    <row r="318" spans="10:10" x14ac:dyDescent="0.85">
      <c r="J318" s="153"/>
    </row>
    <row r="319" spans="10:10" x14ac:dyDescent="0.85">
      <c r="J319" s="153"/>
    </row>
    <row r="320" spans="10:10" x14ac:dyDescent="0.85">
      <c r="J320" s="153"/>
    </row>
    <row r="321" spans="10:10" x14ac:dyDescent="0.85">
      <c r="J321" s="153"/>
    </row>
    <row r="322" spans="10:10" x14ac:dyDescent="0.85">
      <c r="J322" s="153"/>
    </row>
    <row r="323" spans="10:10" x14ac:dyDescent="0.85">
      <c r="J323" s="153"/>
    </row>
    <row r="324" spans="10:10" x14ac:dyDescent="0.85">
      <c r="J324" s="153"/>
    </row>
    <row r="325" spans="10:10" x14ac:dyDescent="0.85">
      <c r="J325" s="153"/>
    </row>
    <row r="326" spans="10:10" x14ac:dyDescent="0.85">
      <c r="J326" s="153"/>
    </row>
    <row r="327" spans="10:10" x14ac:dyDescent="0.85">
      <c r="J327" s="153"/>
    </row>
    <row r="328" spans="10:10" x14ac:dyDescent="0.85">
      <c r="J328" s="153"/>
    </row>
    <row r="329" spans="10:10" x14ac:dyDescent="0.85">
      <c r="J329" s="153"/>
    </row>
    <row r="330" spans="10:10" x14ac:dyDescent="0.85">
      <c r="J330" s="153"/>
    </row>
    <row r="331" spans="10:10" x14ac:dyDescent="0.85">
      <c r="J331" s="153"/>
    </row>
    <row r="332" spans="10:10" x14ac:dyDescent="0.85">
      <c r="J332" s="153"/>
    </row>
    <row r="333" spans="10:10" x14ac:dyDescent="0.85">
      <c r="J333" s="153"/>
    </row>
    <row r="334" spans="10:10" x14ac:dyDescent="0.85">
      <c r="J334" s="153"/>
    </row>
    <row r="335" spans="10:10" x14ac:dyDescent="0.85">
      <c r="J335" s="153"/>
    </row>
    <row r="336" spans="10:10" x14ac:dyDescent="0.85">
      <c r="J336" s="153"/>
    </row>
    <row r="337" spans="10:10" x14ac:dyDescent="0.85">
      <c r="J337" s="153"/>
    </row>
    <row r="338" spans="10:10" x14ac:dyDescent="0.85">
      <c r="J338" s="153"/>
    </row>
    <row r="339" spans="10:10" x14ac:dyDescent="0.85">
      <c r="J339" s="153"/>
    </row>
    <row r="340" spans="10:10" x14ac:dyDescent="0.85">
      <c r="J340" s="153"/>
    </row>
    <row r="341" spans="10:10" x14ac:dyDescent="0.85">
      <c r="J341" s="153"/>
    </row>
    <row r="342" spans="10:10" x14ac:dyDescent="0.85">
      <c r="J342" s="153"/>
    </row>
    <row r="343" spans="10:10" x14ac:dyDescent="0.85">
      <c r="J343" s="153"/>
    </row>
    <row r="344" spans="10:10" x14ac:dyDescent="0.85">
      <c r="J344" s="153"/>
    </row>
    <row r="345" spans="10:10" x14ac:dyDescent="0.85">
      <c r="J345" s="153"/>
    </row>
    <row r="346" spans="10:10" x14ac:dyDescent="0.85">
      <c r="J346" s="153"/>
    </row>
    <row r="347" spans="10:10" x14ac:dyDescent="0.85">
      <c r="J347" s="153"/>
    </row>
    <row r="348" spans="10:10" x14ac:dyDescent="0.85">
      <c r="J348" s="153"/>
    </row>
    <row r="349" spans="10:10" x14ac:dyDescent="0.85">
      <c r="J349" s="153"/>
    </row>
    <row r="350" spans="10:10" x14ac:dyDescent="0.85">
      <c r="J350" s="153"/>
    </row>
    <row r="351" spans="10:10" x14ac:dyDescent="0.85">
      <c r="J351" s="153"/>
    </row>
    <row r="352" spans="10:10" x14ac:dyDescent="0.85">
      <c r="J352" s="153"/>
    </row>
    <row r="353" spans="10:10" x14ac:dyDescent="0.85">
      <c r="J353" s="153"/>
    </row>
    <row r="354" spans="10:10" x14ac:dyDescent="0.85">
      <c r="J354" s="153"/>
    </row>
    <row r="355" spans="10:10" x14ac:dyDescent="0.85">
      <c r="J355" s="153"/>
    </row>
    <row r="356" spans="10:10" x14ac:dyDescent="0.85">
      <c r="J356" s="153"/>
    </row>
  </sheetData>
  <dataConsolidate/>
  <mergeCells count="13">
    <mergeCell ref="A132:B132"/>
    <mergeCell ref="A133:B133"/>
    <mergeCell ref="D6:J6"/>
    <mergeCell ref="A72:B72"/>
    <mergeCell ref="A106:B106"/>
    <mergeCell ref="A107:B107"/>
    <mergeCell ref="B1:J2"/>
    <mergeCell ref="B3:J3"/>
    <mergeCell ref="B4:J4"/>
    <mergeCell ref="A5:A7"/>
    <mergeCell ref="B5:B7"/>
    <mergeCell ref="C5:C7"/>
    <mergeCell ref="D5:J5"/>
  </mergeCells>
  <phoneticPr fontId="0" type="noConversion"/>
  <pageMargins left="0.23622047244094491" right="0.19685039370078741" top="0.31496062992125984" bottom="0.31496062992125984" header="0.19685039370078741" footer="0.19685039370078741"/>
  <pageSetup paperSize="9" scale="1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аналіз</vt:lpstr>
      <vt:lpstr>аналіз!Заголовки_для_печати</vt:lpstr>
      <vt:lpstr>аналіз!Область_печати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Користувач Windows</cp:lastModifiedBy>
  <cp:lastPrinted>2022-02-17T11:20:53Z</cp:lastPrinted>
  <dcterms:created xsi:type="dcterms:W3CDTF">2022-02-11T13:42:18Z</dcterms:created>
  <dcterms:modified xsi:type="dcterms:W3CDTF">2022-02-17T15:04:15Z</dcterms:modified>
</cp:coreProperties>
</file>