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тендерні матеріали 2021" sheetId="1" state="visible" r:id="rId2"/>
    <sheet name="тендерні послуги 2021" sheetId="2" state="visible" r:id="rId3"/>
  </sheets>
  <definedNames>
    <definedName function="false" hidden="true" localSheetId="0" name="_xlnm._FilterDatabase" vbProcedure="false">'тендерні матеріали 2021'!$I$1:$I$97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<sst xmlns="http://schemas.openxmlformats.org/spreadsheetml/2006/main" count="114" uniqueCount="90">
  <si>
    <t xml:space="preserve">№п/п</t>
  </si>
  <si>
    <t xml:space="preserve">Організація</t>
  </si>
  <si>
    <t xml:space="preserve">Дата і № угоди</t>
  </si>
  <si>
    <t xml:space="preserve">Термін дії</t>
  </si>
  <si>
    <t xml:space="preserve">Сума угоди</t>
  </si>
  <si>
    <t xml:space="preserve">Примітка</t>
  </si>
  <si>
    <t xml:space="preserve">Пролонгація</t>
  </si>
  <si>
    <t xml:space="preserve">січень</t>
  </si>
  <si>
    <t xml:space="preserve">лютий</t>
  </si>
  <si>
    <t xml:space="preserve">березень</t>
  </si>
  <si>
    <t xml:space="preserve">квітень</t>
  </si>
  <si>
    <t xml:space="preserve">травень</t>
  </si>
  <si>
    <t xml:space="preserve">червень</t>
  </si>
  <si>
    <t xml:space="preserve">липень</t>
  </si>
  <si>
    <t xml:space="preserve">серпень</t>
  </si>
  <si>
    <t xml:space="preserve">вересень</t>
  </si>
  <si>
    <t xml:space="preserve">жовтень</t>
  </si>
  <si>
    <t xml:space="preserve">листопад</t>
  </si>
  <si>
    <t xml:space="preserve">грудень</t>
  </si>
  <si>
    <t xml:space="preserve">виконання за 12міс</t>
  </si>
  <si>
    <t xml:space="preserve">%виконання</t>
  </si>
  <si>
    <t xml:space="preserve">бікроеласт</t>
  </si>
  <si>
    <t xml:space="preserve">ТОВ “КЛАСИКА КОМФОРТУ”</t>
  </si>
  <si>
    <t xml:space="preserve">№1 від 21.12.2020</t>
  </si>
  <si>
    <t xml:space="preserve">шифер</t>
  </si>
  <si>
    <t xml:space="preserve">ПП “МОНОЛІТ ГРУП”</t>
  </si>
  <si>
    <t xml:space="preserve">№2 від 24.12.2020</t>
  </si>
  <si>
    <t xml:space="preserve">цемент</t>
  </si>
  <si>
    <t xml:space="preserve">№3 від 05.01.2021</t>
  </si>
  <si>
    <t xml:space="preserve">труби ЦОС</t>
  </si>
  <si>
    <t xml:space="preserve">ПАТ “Сантехкомплект”</t>
  </si>
  <si>
    <t xml:space="preserve">№4 від 15.01.2021</t>
  </si>
  <si>
    <t xml:space="preserve">мастик, шпакл</t>
  </si>
  <si>
    <t xml:space="preserve">ТзОВ “Епіцентр К”</t>
  </si>
  <si>
    <t xml:space="preserve">№5 від 18.01.2021</t>
  </si>
  <si>
    <t xml:space="preserve"> каналізац труби</t>
  </si>
  <si>
    <t xml:space="preserve">№6 від 19.01.2021</t>
  </si>
  <si>
    <t xml:space="preserve">тр сталеві</t>
  </si>
  <si>
    <t xml:space="preserve">№7 від 22.01.2021</t>
  </si>
  <si>
    <t xml:space="preserve">з’єднувачі труб</t>
  </si>
  <si>
    <t xml:space="preserve">№8 від 25.01.2021</t>
  </si>
  <si>
    <t xml:space="preserve">бітум</t>
  </si>
  <si>
    <t xml:space="preserve">ТзОВ “ВП “СФЕРАІЗОЛ”</t>
  </si>
  <si>
    <t xml:space="preserve">№9 від 27.01.2021</t>
  </si>
  <si>
    <t xml:space="preserve">тр арматура</t>
  </si>
  <si>
    <t xml:space="preserve">ФОП Шабельнік Алла Миколївна</t>
  </si>
  <si>
    <t xml:space="preserve">№10 від 29.01.2021</t>
  </si>
  <si>
    <t xml:space="preserve">цегла</t>
  </si>
  <si>
    <t xml:space="preserve">ПП “Застава”</t>
  </si>
  <si>
    <t xml:space="preserve">№11 від 01.02.2021</t>
  </si>
  <si>
    <t xml:space="preserve">перег</t>
  </si>
  <si>
    <t xml:space="preserve">ПММ</t>
  </si>
  <si>
    <t xml:space="preserve">ТзОВ “КРЕЙН ЕНЕРДЖІ”</t>
  </si>
  <si>
    <t xml:space="preserve">№12 від 19.02.2021</t>
  </si>
  <si>
    <t xml:space="preserve">металопрокат</t>
  </si>
  <si>
    <t xml:space="preserve">ФОП Кондур Галина Романівна</t>
  </si>
  <si>
    <t xml:space="preserve">№13 від  18.02.2021</t>
  </si>
  <si>
    <t xml:space="preserve">водопровіднітр</t>
  </si>
  <si>
    <t xml:space="preserve">ТзОВ “Євротрубпласт”</t>
  </si>
  <si>
    <t xml:space="preserve">№14 від 04.03.2021</t>
  </si>
  <si>
    <t xml:space="preserve">стічні</t>
  </si>
  <si>
    <t xml:space="preserve">№15 від 05.03.2021</t>
  </si>
  <si>
    <t xml:space="preserve">ФОП Саламанчук Петро Михайлович</t>
  </si>
  <si>
    <t xml:space="preserve">№16 від 10.08.2021</t>
  </si>
  <si>
    <t xml:space="preserve">Євроконт : папір скло</t>
  </si>
  <si>
    <t xml:space="preserve">ТзОВ “Ренток груп”</t>
  </si>
  <si>
    <t xml:space="preserve">№17 від 27.09.2021</t>
  </si>
  <si>
    <t xml:space="preserve">відк</t>
  </si>
  <si>
    <t xml:space="preserve">№18 від 20.10.2021</t>
  </si>
  <si>
    <t xml:space="preserve">ФОП Криворучко Ю.М.</t>
  </si>
  <si>
    <t xml:space="preserve">№19 від 19.11.2021</t>
  </si>
  <si>
    <t xml:space="preserve">Класиф.</t>
  </si>
  <si>
    <t xml:space="preserve">Предмет закупівлі</t>
  </si>
  <si>
    <t xml:space="preserve">ЄДРПОУ</t>
  </si>
  <si>
    <t xml:space="preserve">Назва організації</t>
  </si>
  <si>
    <t xml:space="preserve">90510000-5 </t>
  </si>
  <si>
    <t xml:space="preserve">Бензин АІ-92, бензин АІ-95, Дизельне паливо </t>
  </si>
  <si>
    <t xml:space="preserve"> Львівенергозбут</t>
  </si>
  <si>
    <t xml:space="preserve"> №27943/2021 від10.12.2020</t>
  </si>
  <si>
    <t xml:space="preserve">перегов</t>
  </si>
  <si>
    <t xml:space="preserve">Послуги з утилізації сміття та поводження зі сміттям </t>
  </si>
  <si>
    <t xml:space="preserve">КП "Комунальник"</t>
  </si>
  <si>
    <t xml:space="preserve">№114 від 15.12.2020</t>
  </si>
  <si>
    <t xml:space="preserve"> 50750000-7 </t>
  </si>
  <si>
    <t xml:space="preserve">Послуги з технічного обслуговування 182 ліфтів житлових будинків житлового фонду комунальної власності територіальної громади м.Червонограда </t>
  </si>
  <si>
    <t xml:space="preserve">ПП"Сервісліфт"</t>
  </si>
  <si>
    <t xml:space="preserve">№ Л-26 від 01.02.2021</t>
  </si>
  <si>
    <t xml:space="preserve">ві. торги</t>
  </si>
  <si>
    <t xml:space="preserve"> 09130000-9 </t>
  </si>
  <si>
    <t xml:space="preserve">Закупівля електричної енергії постачальником універсальної послуги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</si>
</sst>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General"/>
    <numFmt numFmtId="167" formatCode="#,##0.00"/>
    <numFmt numFmtId="168" formatCode="0.00"/>
    <numFmt numFmtId="169" formatCode="dd/mm/yy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C9211E"/>
      <name val="Calibri"/>
      <family val="2"/>
      <charset val="204"/>
    </font>
    <font>
      <sz val="11"/>
      <color rgb="FFCE181E"/>
      <name val="Calibri"/>
      <family val="2"/>
      <charset val="204"/>
    </font>
    <font>
      <sz val="11"/>
      <color rgb="FF191919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729FCF"/>
        <bgColor rgb="FF96969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CE18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91919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9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3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D25" activeCellId="0" sqref="D25"/>
    </sheetView>
  </sheetViews>
  <sheetFormatPr defaultColWidth="11.7421875"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1" width="6.67"/>
    <col collapsed="false" customWidth="true" hidden="false" outlineLevel="0" max="3" min="3" style="2" width="14.31"/>
    <col collapsed="false" customWidth="true" hidden="false" outlineLevel="0" max="4" min="4" style="1" width="28.76"/>
    <col collapsed="false" customWidth="true" hidden="false" outlineLevel="0" max="5" min="5" style="2" width="24.45"/>
    <col collapsed="false" customWidth="true" hidden="false" outlineLevel="0" max="6" min="6" style="0" width="16.94"/>
    <col collapsed="false" customWidth="true" hidden="false" outlineLevel="0" max="7" min="7" style="0" width="18.36"/>
    <col collapsed="false" customWidth="true" hidden="false" outlineLevel="0" max="8" min="8" style="0" width="10.28"/>
    <col collapsed="false" customWidth="true" hidden="false" outlineLevel="0" max="9" min="9" style="0" width="4.44"/>
    <col collapsed="false" customWidth="true" hidden="false" outlineLevel="0" max="11" min="11" style="0" width="12.22"/>
    <col collapsed="false" customWidth="true" hidden="false" outlineLevel="0" max="12" min="12" style="0" width="10.84"/>
    <col collapsed="false" customWidth="true" hidden="false" outlineLevel="0" max="13" min="13" style="0" width="11.38"/>
    <col collapsed="false" customWidth="true" hidden="false" outlineLevel="0" max="14" min="14" style="0" width="10.57"/>
    <col collapsed="false" customWidth="true" hidden="false" outlineLevel="0" max="15" min="15" style="0" width="12.64"/>
    <col collapsed="false" customWidth="true" hidden="false" outlineLevel="0" max="16" min="16" style="0" width="11.25"/>
    <col collapsed="false" customWidth="true" hidden="false" outlineLevel="0" max="17" min="17" style="0" width="10.69"/>
    <col collapsed="false" customWidth="true" hidden="false" outlineLevel="0" max="19" min="19" style="0" width="10.69"/>
    <col collapsed="false" customWidth="true" hidden="false" outlineLevel="0" max="20" min="20" style="0" width="11.94"/>
    <col collapsed="false" customWidth="true" hidden="false" outlineLevel="0" max="21" min="21" style="0" width="12.1"/>
    <col collapsed="false" customWidth="true" hidden="false" outlineLevel="0" max="22" min="22" style="0" width="18.36"/>
    <col collapsed="false" customWidth="true" hidden="false" outlineLevel="0" max="23" min="23" style="0" width="10.46"/>
    <col collapsed="false" customWidth="true" hidden="false" outlineLevel="0" max="64" min="24" style="0" width="18.36"/>
  </cols>
  <sheetData>
    <row r="1" customFormat="false" ht="13.8" hidden="false" customHeight="false" outlineLevel="0" collapsed="false">
      <c r="A1" s="3" t="s">
        <v>0</v>
      </c>
      <c r="B1" s="3"/>
      <c r="C1" s="4"/>
      <c r="D1" s="3" t="s">
        <v>1</v>
      </c>
      <c r="E1" s="5" t="s">
        <v>2</v>
      </c>
      <c r="F1" s="3" t="s">
        <v>3</v>
      </c>
      <c r="G1" s="6" t="s">
        <v>4</v>
      </c>
      <c r="H1" s="3" t="s">
        <v>5</v>
      </c>
      <c r="I1" s="7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9" t="s">
        <v>19</v>
      </c>
      <c r="W1" s="10" t="s">
        <v>20</v>
      </c>
    </row>
    <row r="2" customFormat="false" ht="13.8" hidden="false" customHeight="false" outlineLevel="0" collapsed="false">
      <c r="A2" s="11" t="n">
        <v>1</v>
      </c>
      <c r="B2" s="12" t="n">
        <v>4411</v>
      </c>
      <c r="C2" s="13" t="s">
        <v>21</v>
      </c>
      <c r="D2" s="13" t="s">
        <v>22</v>
      </c>
      <c r="E2" s="14" t="s">
        <v>23</v>
      </c>
      <c r="F2" s="15" t="n">
        <v>44561</v>
      </c>
      <c r="G2" s="16" t="n">
        <v>711600</v>
      </c>
      <c r="H2" s="17"/>
      <c r="I2" s="18"/>
      <c r="J2" s="16" t="n">
        <v>133425</v>
      </c>
      <c r="K2" s="16"/>
      <c r="L2" s="19"/>
      <c r="M2" s="19"/>
      <c r="N2" s="16" t="n">
        <v>146385</v>
      </c>
      <c r="O2" s="16"/>
      <c r="P2" s="20" t="n">
        <f aca="false">261000+170188.2</f>
        <v>431188.2</v>
      </c>
      <c r="Q2" s="16"/>
      <c r="R2" s="16"/>
      <c r="S2" s="16"/>
      <c r="T2" s="16"/>
      <c r="U2" s="20"/>
      <c r="V2" s="21" t="n">
        <f aca="false">SUM(J2:U2)</f>
        <v>710998.2</v>
      </c>
      <c r="W2" s="22" t="n">
        <f aca="false">(V2/G2)*100</f>
        <v>99.9154300168634</v>
      </c>
    </row>
    <row r="3" customFormat="false" ht="13.8" hidden="false" customHeight="false" outlineLevel="0" collapsed="false">
      <c r="A3" s="23" t="n">
        <v>2</v>
      </c>
      <c r="B3" s="24" t="n">
        <v>4411</v>
      </c>
      <c r="C3" s="13" t="s">
        <v>24</v>
      </c>
      <c r="D3" s="13" t="s">
        <v>25</v>
      </c>
      <c r="E3" s="25" t="s">
        <v>26</v>
      </c>
      <c r="F3" s="15" t="n">
        <v>44561</v>
      </c>
      <c r="G3" s="26" t="n">
        <v>110304</v>
      </c>
      <c r="H3" s="16"/>
      <c r="I3" s="18"/>
      <c r="J3" s="16"/>
      <c r="K3" s="19" t="n">
        <v>14477.4</v>
      </c>
      <c r="L3" s="19"/>
      <c r="M3" s="16"/>
      <c r="N3" s="16"/>
      <c r="O3" s="16"/>
      <c r="P3" s="16"/>
      <c r="Q3" s="16"/>
      <c r="R3" s="16"/>
      <c r="S3" s="16"/>
      <c r="T3" s="16"/>
      <c r="U3" s="16"/>
      <c r="V3" s="21" t="n">
        <f aca="false">SUM(J3:U3)</f>
        <v>14477.4</v>
      </c>
      <c r="W3" s="21" t="n">
        <f aca="false">(V3/G3)*100</f>
        <v>13.125</v>
      </c>
    </row>
    <row r="4" customFormat="false" ht="13.8" hidden="false" customHeight="false" outlineLevel="0" collapsed="false">
      <c r="A4" s="23" t="n">
        <v>3</v>
      </c>
      <c r="B4" s="24" t="n">
        <v>4411</v>
      </c>
      <c r="C4" s="13" t="s">
        <v>27</v>
      </c>
      <c r="D4" s="13" t="s">
        <v>25</v>
      </c>
      <c r="E4" s="25" t="s">
        <v>28</v>
      </c>
      <c r="F4" s="15" t="n">
        <v>44561</v>
      </c>
      <c r="G4" s="26" t="n">
        <v>43308</v>
      </c>
      <c r="H4" s="16"/>
      <c r="I4" s="18"/>
      <c r="J4" s="16"/>
      <c r="K4" s="16" t="n">
        <v>2887.2</v>
      </c>
      <c r="L4" s="19"/>
      <c r="M4" s="16" t="n">
        <v>5774.4</v>
      </c>
      <c r="N4" s="19"/>
      <c r="O4" s="16" t="n">
        <v>8661.6</v>
      </c>
      <c r="P4" s="20"/>
      <c r="Q4" s="16"/>
      <c r="R4" s="16"/>
      <c r="S4" s="20" t="n">
        <v>5774.4</v>
      </c>
      <c r="T4" s="16"/>
      <c r="U4" s="16"/>
      <c r="V4" s="21" t="n">
        <f aca="false">SUM(J4:U4)</f>
        <v>23097.6</v>
      </c>
      <c r="W4" s="22" t="n">
        <f aca="false">(V4/G4)*100</f>
        <v>53.3333333333333</v>
      </c>
    </row>
    <row r="5" customFormat="false" ht="13.8" hidden="false" customHeight="false" outlineLevel="0" collapsed="false">
      <c r="A5" s="23" t="n">
        <f aca="false">A4+1</f>
        <v>4</v>
      </c>
      <c r="B5" s="24" t="n">
        <v>4416</v>
      </c>
      <c r="C5" s="13" t="s">
        <v>29</v>
      </c>
      <c r="D5" s="13" t="s">
        <v>30</v>
      </c>
      <c r="E5" s="25" t="s">
        <v>31</v>
      </c>
      <c r="F5" s="15" t="n">
        <v>44561</v>
      </c>
      <c r="G5" s="26" t="n">
        <v>93842.64</v>
      </c>
      <c r="H5" s="16"/>
      <c r="I5" s="18"/>
      <c r="J5" s="16"/>
      <c r="K5" s="19"/>
      <c r="L5" s="19"/>
      <c r="M5" s="16" t="n">
        <f aca="false">4791.94+22291.22</f>
        <v>27083.16</v>
      </c>
      <c r="N5" s="16"/>
      <c r="O5" s="16"/>
      <c r="P5" s="16"/>
      <c r="Q5" s="16" t="n">
        <v>2815.8</v>
      </c>
      <c r="R5" s="16" t="n">
        <f aca="false">4680.36+987+4127.28</f>
        <v>9794.64</v>
      </c>
      <c r="S5" s="16"/>
      <c r="T5" s="27" t="n">
        <f aca="false">1258.56+2468.52+1632</f>
        <v>5359.08</v>
      </c>
      <c r="U5" s="16"/>
      <c r="V5" s="21" t="n">
        <f aca="false">SUM(J5:U5)</f>
        <v>45052.68</v>
      </c>
      <c r="W5" s="22" t="n">
        <f aca="false">(V5/G5)*100</f>
        <v>48.0087516719479</v>
      </c>
    </row>
    <row r="6" customFormat="false" ht="13.8" hidden="false" customHeight="false" outlineLevel="0" collapsed="false">
      <c r="A6" s="23" t="n">
        <f aca="false">A5+1</f>
        <v>5</v>
      </c>
      <c r="B6" s="24" t="n">
        <v>4483</v>
      </c>
      <c r="C6" s="13" t="s">
        <v>32</v>
      </c>
      <c r="D6" s="13" t="s">
        <v>33</v>
      </c>
      <c r="E6" s="25" t="s">
        <v>34</v>
      </c>
      <c r="F6" s="15" t="n">
        <v>44561</v>
      </c>
      <c r="G6" s="26" t="n">
        <v>209958.48</v>
      </c>
      <c r="H6" s="16"/>
      <c r="I6" s="18"/>
      <c r="J6" s="16"/>
      <c r="K6" s="16"/>
      <c r="L6" s="28" t="n">
        <f aca="false">10092.66+8631</f>
        <v>18723.66</v>
      </c>
      <c r="M6" s="19"/>
      <c r="N6" s="16"/>
      <c r="O6" s="19" t="n">
        <v>38239.98</v>
      </c>
      <c r="P6" s="19"/>
      <c r="Q6" s="29" t="n">
        <v>110841.96</v>
      </c>
      <c r="R6" s="19"/>
      <c r="S6" s="16"/>
      <c r="T6" s="16"/>
      <c r="U6" s="16"/>
      <c r="V6" s="21" t="n">
        <f aca="false">SUM(J6:U6)</f>
        <v>167805.6</v>
      </c>
      <c r="W6" s="22" t="n">
        <f aca="false">(V6/G6)*100</f>
        <v>79.923230535866</v>
      </c>
    </row>
    <row r="7" customFormat="false" ht="13.8" hidden="false" customHeight="false" outlineLevel="0" collapsed="false">
      <c r="A7" s="23" t="n">
        <f aca="false">A6+1</f>
        <v>6</v>
      </c>
      <c r="B7" s="24" t="n">
        <v>4416</v>
      </c>
      <c r="C7" s="13" t="s">
        <v>35</v>
      </c>
      <c r="D7" s="13" t="s">
        <v>30</v>
      </c>
      <c r="E7" s="25" t="s">
        <v>36</v>
      </c>
      <c r="F7" s="15" t="n">
        <v>44561</v>
      </c>
      <c r="G7" s="26" t="n">
        <v>119955.42</v>
      </c>
      <c r="H7" s="16"/>
      <c r="I7" s="18"/>
      <c r="J7" s="16"/>
      <c r="K7" s="19"/>
      <c r="L7" s="16"/>
      <c r="M7" s="16" t="n">
        <f aca="false">5961.42+15525.36+540.41+285.78+4783.08</f>
        <v>27096.05</v>
      </c>
      <c r="N7" s="16"/>
      <c r="O7" s="16" t="n">
        <f aca="false">18329.89</f>
        <v>18329.89</v>
      </c>
      <c r="P7" s="16"/>
      <c r="Q7" s="16" t="n">
        <f aca="false">14006.4+757.44</f>
        <v>14763.84</v>
      </c>
      <c r="R7" s="16" t="n">
        <f aca="false">8159.22+378.72</f>
        <v>8537.94</v>
      </c>
      <c r="S7" s="16" t="n">
        <f aca="false">13452.9+2566.92</f>
        <v>16019.82</v>
      </c>
      <c r="T7" s="20" t="n">
        <f aca="false">4408.57</f>
        <v>4408.57</v>
      </c>
      <c r="U7" s="20"/>
      <c r="V7" s="21" t="n">
        <f aca="false">SUM(J7:U7)</f>
        <v>89156.11</v>
      </c>
      <c r="W7" s="22" t="n">
        <f aca="false">(V7/G7)*100</f>
        <v>74.3243698367277</v>
      </c>
    </row>
    <row r="8" customFormat="false" ht="13.8" hidden="false" customHeight="false" outlineLevel="0" collapsed="false">
      <c r="A8" s="23" t="n">
        <f aca="false">A7+1</f>
        <v>7</v>
      </c>
      <c r="B8" s="24" t="n">
        <v>4416</v>
      </c>
      <c r="C8" s="13" t="s">
        <v>37</v>
      </c>
      <c r="D8" s="13" t="s">
        <v>30</v>
      </c>
      <c r="E8" s="25" t="s">
        <v>38</v>
      </c>
      <c r="F8" s="15" t="n">
        <v>44561</v>
      </c>
      <c r="G8" s="30" t="n">
        <v>147598.68</v>
      </c>
      <c r="H8" s="16"/>
      <c r="I8" s="31"/>
      <c r="J8" s="16"/>
      <c r="K8" s="16"/>
      <c r="L8" s="19"/>
      <c r="M8" s="20" t="n">
        <v>123574.68</v>
      </c>
      <c r="N8" s="16"/>
      <c r="O8" s="19"/>
      <c r="P8" s="20"/>
      <c r="Q8" s="20"/>
      <c r="R8" s="20"/>
      <c r="S8" s="16"/>
      <c r="T8" s="27"/>
      <c r="U8" s="16"/>
      <c r="V8" s="21" t="n">
        <f aca="false">SUM(J8:U8)</f>
        <v>123574.68</v>
      </c>
      <c r="W8" s="22" t="n">
        <f aca="false">(V8/G8)*100</f>
        <v>83.7234316729662</v>
      </c>
    </row>
    <row r="9" customFormat="false" ht="13.8" hidden="false" customHeight="false" outlineLevel="0" collapsed="false">
      <c r="A9" s="23" t="n">
        <f aca="false">A8+1</f>
        <v>8</v>
      </c>
      <c r="B9" s="24" t="n">
        <v>4416</v>
      </c>
      <c r="C9" s="13" t="s">
        <v>39</v>
      </c>
      <c r="D9" s="13" t="s">
        <v>30</v>
      </c>
      <c r="E9" s="25" t="s">
        <v>40</v>
      </c>
      <c r="F9" s="15" t="n">
        <v>44561</v>
      </c>
      <c r="G9" s="30" t="n">
        <v>35899.92</v>
      </c>
      <c r="H9" s="16"/>
      <c r="I9" s="31"/>
      <c r="J9" s="16"/>
      <c r="K9" s="19"/>
      <c r="L9" s="16"/>
      <c r="M9" s="16" t="n">
        <f aca="false">8124.1+1774.32</f>
        <v>9898.42</v>
      </c>
      <c r="N9" s="16"/>
      <c r="O9" s="16"/>
      <c r="P9" s="16"/>
      <c r="Q9" s="16" t="n">
        <v>1125.6</v>
      </c>
      <c r="R9" s="16" t="n">
        <v>3462</v>
      </c>
      <c r="S9" s="32" t="n">
        <v>2610</v>
      </c>
      <c r="T9" s="20" t="n">
        <f aca="false">668.93+565.68+719.88</f>
        <v>1954.49</v>
      </c>
      <c r="U9" s="16"/>
      <c r="V9" s="21" t="n">
        <f aca="false">SUM(J9:U9)</f>
        <v>19050.51</v>
      </c>
      <c r="W9" s="22" t="n">
        <f aca="false">(V9/G9)*100</f>
        <v>53.0656057172272</v>
      </c>
    </row>
    <row r="10" customFormat="false" ht="13.8" hidden="false" customHeight="false" outlineLevel="0" collapsed="false">
      <c r="A10" s="23" t="n">
        <f aca="false">A9+1</f>
        <v>9</v>
      </c>
      <c r="B10" s="24" t="n">
        <v>4411</v>
      </c>
      <c r="C10" s="13" t="s">
        <v>41</v>
      </c>
      <c r="D10" s="13" t="s">
        <v>42</v>
      </c>
      <c r="E10" s="25" t="s">
        <v>43</v>
      </c>
      <c r="F10" s="15" t="n">
        <v>44561</v>
      </c>
      <c r="G10" s="16" t="n">
        <v>16524</v>
      </c>
      <c r="H10" s="16"/>
      <c r="I10" s="18"/>
      <c r="J10" s="16"/>
      <c r="K10" s="16"/>
      <c r="L10" s="19"/>
      <c r="M10" s="19" t="n">
        <v>16524</v>
      </c>
      <c r="N10" s="16"/>
      <c r="O10" s="19"/>
      <c r="P10" s="16"/>
      <c r="Q10" s="16"/>
      <c r="R10" s="27"/>
      <c r="S10" s="16"/>
      <c r="T10" s="27"/>
      <c r="U10" s="16"/>
      <c r="V10" s="33" t="n">
        <f aca="false">SUM(J10:U10)</f>
        <v>16524</v>
      </c>
      <c r="W10" s="34" t="n">
        <f aca="false">(V10/G10)*100</f>
        <v>100</v>
      </c>
    </row>
    <row r="11" customFormat="false" ht="13.8" hidden="false" customHeight="false" outlineLevel="0" collapsed="false">
      <c r="A11" s="23" t="n">
        <f aca="false">A10+1</f>
        <v>10</v>
      </c>
      <c r="B11" s="24" t="n">
        <v>4416</v>
      </c>
      <c r="C11" s="13" t="s">
        <v>44</v>
      </c>
      <c r="D11" s="13" t="s">
        <v>45</v>
      </c>
      <c r="E11" s="25" t="s">
        <v>46</v>
      </c>
      <c r="F11" s="15" t="n">
        <v>44561</v>
      </c>
      <c r="G11" s="26" t="n">
        <v>101200</v>
      </c>
      <c r="H11" s="16"/>
      <c r="I11" s="18"/>
      <c r="J11" s="16"/>
      <c r="K11" s="16" t="n">
        <v>3475</v>
      </c>
      <c r="L11" s="19"/>
      <c r="M11" s="16" t="n">
        <v>11715</v>
      </c>
      <c r="N11" s="16"/>
      <c r="O11" s="16"/>
      <c r="P11" s="16" t="n">
        <f aca="false">1050+11600</f>
        <v>12650</v>
      </c>
      <c r="Q11" s="16" t="n">
        <v>10760</v>
      </c>
      <c r="R11" s="27"/>
      <c r="S11" s="32" t="n">
        <v>5340</v>
      </c>
      <c r="T11" s="27" t="n">
        <v>4270</v>
      </c>
      <c r="U11" s="20"/>
      <c r="V11" s="21" t="n">
        <f aca="false">SUM(J11:U11)</f>
        <v>48210</v>
      </c>
      <c r="W11" s="22" t="n">
        <f aca="false">(V11/G11)*100</f>
        <v>47.6383399209486</v>
      </c>
    </row>
    <row r="12" customFormat="false" ht="13.8" hidden="false" customHeight="false" outlineLevel="0" collapsed="false">
      <c r="A12" s="23" t="n">
        <f aca="false">A11+1</f>
        <v>11</v>
      </c>
      <c r="B12" s="24" t="n">
        <v>4411</v>
      </c>
      <c r="C12" s="13" t="s">
        <v>47</v>
      </c>
      <c r="D12" s="13" t="s">
        <v>48</v>
      </c>
      <c r="E12" s="25" t="s">
        <v>49</v>
      </c>
      <c r="F12" s="15" t="n">
        <v>44561</v>
      </c>
      <c r="G12" s="26" t="n">
        <v>11490</v>
      </c>
      <c r="H12" s="16" t="s">
        <v>50</v>
      </c>
      <c r="I12" s="18"/>
      <c r="J12" s="16"/>
      <c r="K12" s="16" t="n">
        <v>990</v>
      </c>
      <c r="L12" s="19"/>
      <c r="M12" s="19" t="n">
        <v>2970</v>
      </c>
      <c r="N12" s="16"/>
      <c r="O12" s="16" t="n">
        <v>990</v>
      </c>
      <c r="P12" s="16"/>
      <c r="Q12" s="19" t="n">
        <v>990</v>
      </c>
      <c r="R12" s="16" t="n">
        <v>1980</v>
      </c>
      <c r="S12" s="16" t="n">
        <v>1979.7</v>
      </c>
      <c r="T12" s="16"/>
      <c r="U12" s="16" t="n">
        <v>1590.3</v>
      </c>
      <c r="V12" s="33" t="n">
        <f aca="false">SUM(J12:U12)</f>
        <v>11490</v>
      </c>
      <c r="W12" s="34" t="n">
        <f aca="false">(V12/G12)*100</f>
        <v>100</v>
      </c>
    </row>
    <row r="13" customFormat="false" ht="13.8" hidden="false" customHeight="false" outlineLevel="0" collapsed="false">
      <c r="A13" s="23" t="n">
        <f aca="false">A12+1</f>
        <v>12</v>
      </c>
      <c r="B13" s="24" t="n">
        <v>913</v>
      </c>
      <c r="C13" s="13" t="s">
        <v>51</v>
      </c>
      <c r="D13" s="13" t="s">
        <v>52</v>
      </c>
      <c r="E13" s="25" t="s">
        <v>53</v>
      </c>
      <c r="F13" s="15" t="n">
        <v>44561</v>
      </c>
      <c r="G13" s="16" t="n">
        <v>1768500</v>
      </c>
      <c r="H13" s="16"/>
      <c r="I13" s="31"/>
      <c r="J13" s="16"/>
      <c r="K13" s="16" t="n">
        <v>156870</v>
      </c>
      <c r="L13" s="16"/>
      <c r="M13" s="19" t="n">
        <f aca="false">186048+164160</f>
        <v>350208</v>
      </c>
      <c r="N13" s="19"/>
      <c r="O13" s="16" t="n">
        <v>191520</v>
      </c>
      <c r="P13" s="16" t="n">
        <v>191520</v>
      </c>
      <c r="Q13" s="16" t="n">
        <v>182000</v>
      </c>
      <c r="R13" s="16" t="n">
        <v>154000</v>
      </c>
      <c r="S13" s="20" t="n">
        <f aca="false">126000+28000</f>
        <v>154000</v>
      </c>
      <c r="T13" s="20" t="n">
        <v>362684.82</v>
      </c>
      <c r="U13" s="16"/>
      <c r="V13" s="21" t="n">
        <f aca="false">SUM(J13:U13)</f>
        <v>1742802.82</v>
      </c>
      <c r="W13" s="22" t="n">
        <f aca="false">(V13/G13)*100</f>
        <v>98.5469505230421</v>
      </c>
    </row>
    <row r="14" customFormat="false" ht="13.8" hidden="false" customHeight="false" outlineLevel="0" collapsed="false">
      <c r="A14" s="23" t="n">
        <f aca="false">A13+1</f>
        <v>13</v>
      </c>
      <c r="B14" s="24" t="n">
        <v>4411</v>
      </c>
      <c r="C14" s="13" t="s">
        <v>54</v>
      </c>
      <c r="D14" s="13" t="s">
        <v>55</v>
      </c>
      <c r="E14" s="25" t="s">
        <v>56</v>
      </c>
      <c r="F14" s="15" t="n">
        <v>44561</v>
      </c>
      <c r="G14" s="16" t="n">
        <v>575250.12</v>
      </c>
      <c r="H14" s="16" t="s">
        <v>50</v>
      </c>
      <c r="I14" s="31"/>
      <c r="J14" s="16"/>
      <c r="K14" s="16" t="n">
        <v>5520</v>
      </c>
      <c r="L14" s="19" t="n">
        <f aca="false">23287.03+22773.92</f>
        <v>46060.95</v>
      </c>
      <c r="M14" s="19" t="n">
        <f aca="false">1915.52+16942.54</f>
        <v>18858.06</v>
      </c>
      <c r="N14" s="16"/>
      <c r="O14" s="16"/>
      <c r="P14" s="19"/>
      <c r="Q14" s="16"/>
      <c r="R14" s="16"/>
      <c r="S14" s="16"/>
      <c r="T14" s="16"/>
      <c r="U14" s="16"/>
      <c r="V14" s="21" t="n">
        <f aca="false">SUM(J14:U14)</f>
        <v>70439.01</v>
      </c>
      <c r="W14" s="22" t="n">
        <f aca="false">(V14/G14)*100</f>
        <v>12.2449361679403</v>
      </c>
    </row>
    <row r="15" customFormat="false" ht="13.8" hidden="false" customHeight="false" outlineLevel="0" collapsed="false">
      <c r="A15" s="23" t="n">
        <f aca="false">A14+1</f>
        <v>14</v>
      </c>
      <c r="B15" s="24" t="n">
        <v>4416</v>
      </c>
      <c r="C15" s="13" t="s">
        <v>57</v>
      </c>
      <c r="D15" s="13" t="s">
        <v>58</v>
      </c>
      <c r="E15" s="25" t="s">
        <v>59</v>
      </c>
      <c r="F15" s="15" t="n">
        <v>44561</v>
      </c>
      <c r="G15" s="16" t="n">
        <v>125999.99</v>
      </c>
      <c r="H15" s="16"/>
      <c r="I15" s="31"/>
      <c r="J15" s="16"/>
      <c r="K15" s="16"/>
      <c r="L15" s="19"/>
      <c r="M15" s="35" t="n">
        <f aca="false">119.84+419.44+190.04+977.62+260.24+87764.33</f>
        <v>89731.51</v>
      </c>
      <c r="N15" s="16"/>
      <c r="O15" s="36"/>
      <c r="P15" s="36"/>
      <c r="Q15" s="16" t="n">
        <v>13139.84</v>
      </c>
      <c r="R15" s="36"/>
      <c r="S15" s="20" t="n">
        <v>10376.44</v>
      </c>
      <c r="T15" s="16"/>
      <c r="U15" s="16"/>
      <c r="V15" s="21" t="n">
        <f aca="false">SUM(J15:U15)</f>
        <v>113247.79</v>
      </c>
      <c r="W15" s="22" t="n">
        <f aca="false">(V15/G15)*100</f>
        <v>89.8792055459687</v>
      </c>
    </row>
    <row r="16" customFormat="false" ht="13.8" hidden="false" customHeight="false" outlineLevel="0" collapsed="false">
      <c r="A16" s="23" t="n">
        <f aca="false">A15+1</f>
        <v>15</v>
      </c>
      <c r="B16" s="24" t="n">
        <v>4416</v>
      </c>
      <c r="C16" s="13" t="s">
        <v>60</v>
      </c>
      <c r="D16" s="13" t="s">
        <v>48</v>
      </c>
      <c r="E16" s="25" t="s">
        <v>61</v>
      </c>
      <c r="F16" s="15" t="n">
        <v>44561</v>
      </c>
      <c r="G16" s="16" t="n">
        <v>63240</v>
      </c>
      <c r="H16" s="16" t="s">
        <v>50</v>
      </c>
      <c r="I16" s="31"/>
      <c r="J16" s="16"/>
      <c r="K16" s="16"/>
      <c r="L16" s="16"/>
      <c r="M16" s="36"/>
      <c r="N16" s="16"/>
      <c r="O16" s="16"/>
      <c r="P16" s="16"/>
      <c r="Q16" s="37"/>
      <c r="R16" s="36"/>
      <c r="S16" s="16"/>
      <c r="T16" s="16"/>
      <c r="U16" s="16"/>
      <c r="V16" s="21" t="n">
        <f aca="false">SUM(J16:U16)</f>
        <v>0</v>
      </c>
      <c r="W16" s="22" t="n">
        <f aca="false">(V16/G16)*100</f>
        <v>0</v>
      </c>
    </row>
    <row r="17" customFormat="false" ht="13.8" hidden="false" customHeight="false" outlineLevel="0" collapsed="false">
      <c r="A17" s="23" t="n">
        <v>16</v>
      </c>
      <c r="B17" s="24" t="n">
        <v>4411</v>
      </c>
      <c r="C17" s="13" t="s">
        <v>54</v>
      </c>
      <c r="D17" s="13" t="s">
        <v>62</v>
      </c>
      <c r="E17" s="25" t="s">
        <v>63</v>
      </c>
      <c r="F17" s="15" t="n">
        <v>44561</v>
      </c>
      <c r="G17" s="26" t="n">
        <v>961568.06</v>
      </c>
      <c r="H17" s="16" t="s">
        <v>50</v>
      </c>
      <c r="I17" s="31"/>
      <c r="J17" s="16"/>
      <c r="K17" s="19"/>
      <c r="L17" s="16"/>
      <c r="M17" s="16"/>
      <c r="N17" s="19"/>
      <c r="O17" s="16"/>
      <c r="P17" s="16"/>
      <c r="Q17" s="16"/>
      <c r="R17" s="16" t="n">
        <f aca="false">30704.59+6453.38</f>
        <v>37157.97</v>
      </c>
      <c r="S17" s="16" t="n">
        <f aca="false">15000+1046.52</f>
        <v>16046.52</v>
      </c>
      <c r="T17" s="20" t="n">
        <f aca="false">23949.6+14500+1241.63</f>
        <v>39691.23</v>
      </c>
      <c r="U17" s="16"/>
      <c r="V17" s="21" t="n">
        <f aca="false">SUM(J17:U17)</f>
        <v>92895.72</v>
      </c>
      <c r="W17" s="22" t="n">
        <f aca="false">(V17/G17)*100</f>
        <v>9.66085749562023</v>
      </c>
    </row>
    <row r="18" customFormat="false" ht="13.8" hidden="false" customHeight="false" outlineLevel="0" collapsed="false">
      <c r="A18" s="23" t="n">
        <f aca="false">A17+1</f>
        <v>17</v>
      </c>
      <c r="B18" s="24" t="n">
        <v>4461</v>
      </c>
      <c r="C18" s="13" t="s">
        <v>64</v>
      </c>
      <c r="D18" s="13" t="s">
        <v>65</v>
      </c>
      <c r="E18" s="25" t="s">
        <v>66</v>
      </c>
      <c r="F18" s="15" t="n">
        <v>44561</v>
      </c>
      <c r="G18" s="16" t="n">
        <v>217638</v>
      </c>
      <c r="H18" s="16" t="s">
        <v>67</v>
      </c>
      <c r="I18" s="31"/>
      <c r="J18" s="16"/>
      <c r="K18" s="19"/>
      <c r="L18" s="19"/>
      <c r="M18" s="16"/>
      <c r="N18" s="16"/>
      <c r="O18" s="16"/>
      <c r="P18" s="16"/>
      <c r="Q18" s="16"/>
      <c r="R18" s="16" t="n">
        <v>217638</v>
      </c>
      <c r="S18" s="16"/>
      <c r="T18" s="16"/>
      <c r="U18" s="16"/>
      <c r="V18" s="33" t="n">
        <f aca="false">SUM(J18:U18)</f>
        <v>217638</v>
      </c>
      <c r="W18" s="34" t="n">
        <f aca="false">(V18/G18)*100</f>
        <v>100</v>
      </c>
    </row>
    <row r="19" customFormat="false" ht="13.8" hidden="false" customHeight="false" outlineLevel="0" collapsed="false">
      <c r="A19" s="23" t="n">
        <f aca="false">A18+1</f>
        <v>18</v>
      </c>
      <c r="B19" s="24" t="n">
        <v>4411</v>
      </c>
      <c r="C19" s="13" t="s">
        <v>24</v>
      </c>
      <c r="D19" s="13" t="s">
        <v>33</v>
      </c>
      <c r="E19" s="25" t="s">
        <v>68</v>
      </c>
      <c r="F19" s="15" t="n">
        <v>44561</v>
      </c>
      <c r="G19" s="16" t="n">
        <v>37992</v>
      </c>
      <c r="H19" s="16" t="s">
        <v>50</v>
      </c>
      <c r="I19" s="31"/>
      <c r="J19" s="16"/>
      <c r="K19" s="16"/>
      <c r="L19" s="19"/>
      <c r="M19" s="16"/>
      <c r="N19" s="19"/>
      <c r="O19" s="19"/>
      <c r="P19" s="16"/>
      <c r="Q19" s="16"/>
      <c r="S19" s="16" t="n">
        <v>37992</v>
      </c>
      <c r="T19" s="16"/>
      <c r="U19" s="16"/>
      <c r="V19" s="33" t="n">
        <f aca="false">SUM(J19:U19)</f>
        <v>37992</v>
      </c>
      <c r="W19" s="34" t="n">
        <f aca="false">(V19/G19)*100</f>
        <v>100</v>
      </c>
    </row>
    <row r="20" customFormat="false" ht="13.8" hidden="false" customHeight="false" outlineLevel="0" collapsed="false">
      <c r="A20" s="23" t="n">
        <f aca="false">A19+1</f>
        <v>19</v>
      </c>
      <c r="B20" s="24" t="n">
        <v>4416</v>
      </c>
      <c r="C20" s="13" t="s">
        <v>60</v>
      </c>
      <c r="D20" s="13" t="s">
        <v>69</v>
      </c>
      <c r="E20" s="25" t="s">
        <v>70</v>
      </c>
      <c r="F20" s="15" t="n">
        <v>44561</v>
      </c>
      <c r="G20" s="16" t="n">
        <v>46914.75</v>
      </c>
      <c r="H20" s="16" t="s">
        <v>50</v>
      </c>
      <c r="I20" s="31"/>
      <c r="J20" s="16"/>
      <c r="K20" s="16"/>
      <c r="L20" s="19"/>
      <c r="M20" s="19"/>
      <c r="N20" s="19"/>
      <c r="O20" s="16"/>
      <c r="P20" s="16"/>
      <c r="Q20" s="16"/>
      <c r="R20" s="16"/>
      <c r="S20" s="16"/>
      <c r="T20" s="27"/>
      <c r="U20" s="16" t="n">
        <v>46914.75</v>
      </c>
      <c r="V20" s="33" t="n">
        <f aca="false">SUM(J20:U20)</f>
        <v>46914.75</v>
      </c>
      <c r="W20" s="33" t="n">
        <f aca="false">(V20/G20)*100</f>
        <v>100</v>
      </c>
    </row>
    <row r="21" customFormat="false" ht="13.8" hidden="false" customHeight="false" outlineLevel="0" collapsed="false">
      <c r="A21" s="23" t="n">
        <f aca="false">A20+1</f>
        <v>20</v>
      </c>
      <c r="B21" s="24"/>
      <c r="C21" s="13"/>
      <c r="D21" s="13"/>
      <c r="E21" s="25"/>
      <c r="F21" s="15"/>
      <c r="G21" s="16"/>
      <c r="H21" s="16"/>
      <c r="I21" s="31"/>
      <c r="J21" s="16"/>
      <c r="K21" s="16"/>
      <c r="L21" s="19"/>
      <c r="M21" s="19"/>
      <c r="N21" s="16"/>
      <c r="O21" s="19"/>
      <c r="P21" s="16"/>
      <c r="Q21" s="16"/>
      <c r="R21" s="16"/>
      <c r="S21" s="16"/>
      <c r="T21" s="16"/>
      <c r="U21" s="16"/>
      <c r="V21" s="21" t="n">
        <f aca="false">SUM(J21:U21)</f>
        <v>0</v>
      </c>
      <c r="W21" s="21" t="e">
        <f aca="false">(V21/G21)*100</f>
        <v>#DIV/0!</v>
      </c>
    </row>
    <row r="22" customFormat="false" ht="13.8" hidden="false" customHeight="false" outlineLevel="0" collapsed="false">
      <c r="A22" s="23" t="n">
        <f aca="false">A21+1</f>
        <v>21</v>
      </c>
      <c r="B22" s="24"/>
      <c r="C22" s="13"/>
      <c r="D22" s="13"/>
      <c r="E22" s="25"/>
      <c r="F22" s="15"/>
      <c r="G22" s="16"/>
      <c r="H22" s="16"/>
      <c r="I22" s="31"/>
      <c r="J22" s="16"/>
      <c r="K22" s="16"/>
      <c r="L22" s="16"/>
      <c r="M22" s="16"/>
      <c r="N22" s="19"/>
      <c r="O22" s="16"/>
      <c r="P22" s="16"/>
      <c r="Q22" s="16"/>
      <c r="R22" s="16"/>
      <c r="S22" s="16"/>
      <c r="T22" s="16"/>
      <c r="U22" s="16"/>
      <c r="V22" s="21" t="n">
        <f aca="false">SUM(J22:U22)</f>
        <v>0</v>
      </c>
      <c r="W22" s="21" t="e">
        <f aca="false">(V22/G22)*100</f>
        <v>#DIV/0!</v>
      </c>
    </row>
    <row r="23" customFormat="false" ht="13.8" hidden="false" customHeight="false" outlineLevel="0" collapsed="false">
      <c r="A23" s="23" t="n">
        <f aca="false">A22+1</f>
        <v>22</v>
      </c>
      <c r="B23" s="24"/>
      <c r="C23" s="13"/>
      <c r="D23" s="13"/>
      <c r="E23" s="25"/>
      <c r="F23" s="15"/>
      <c r="G23" s="16"/>
      <c r="H23" s="16"/>
      <c r="I23" s="31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21" t="n">
        <f aca="false">SUM(J23:U23)</f>
        <v>0</v>
      </c>
      <c r="W23" s="21" t="e">
        <f aca="false">(V23/G23)*100</f>
        <v>#DIV/0!</v>
      </c>
    </row>
    <row r="24" customFormat="false" ht="13.8" hidden="false" customHeight="false" outlineLevel="0" collapsed="false">
      <c r="A24" s="23" t="n">
        <f aca="false">A23+1</f>
        <v>23</v>
      </c>
      <c r="B24" s="24"/>
      <c r="C24" s="13"/>
      <c r="D24" s="13"/>
      <c r="E24" s="25"/>
      <c r="F24" s="15"/>
      <c r="G24" s="26"/>
      <c r="H24" s="16"/>
      <c r="I24" s="31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21" t="n">
        <f aca="false">SUM(J24:U24)</f>
        <v>0</v>
      </c>
      <c r="W24" s="21" t="e">
        <f aca="false">(V24/G24)*100</f>
        <v>#DIV/0!</v>
      </c>
    </row>
    <row r="25" customFormat="false" ht="13.8" hidden="false" customHeight="false" outlineLevel="0" collapsed="false">
      <c r="A25" s="23" t="n">
        <f aca="false">A24+1</f>
        <v>24</v>
      </c>
      <c r="B25" s="24"/>
      <c r="C25" s="13"/>
      <c r="D25" s="13"/>
      <c r="E25" s="25"/>
      <c r="F25" s="15"/>
      <c r="G25" s="26"/>
      <c r="H25" s="16"/>
      <c r="I25" s="31"/>
      <c r="J25" s="16"/>
      <c r="K25" s="16"/>
      <c r="L25" s="16"/>
      <c r="M25" s="16"/>
      <c r="N25" s="16"/>
      <c r="O25" s="16"/>
      <c r="P25" s="19"/>
      <c r="Q25" s="19"/>
      <c r="R25" s="16"/>
      <c r="S25" s="16"/>
      <c r="T25" s="16"/>
      <c r="U25" s="16"/>
      <c r="V25" s="21" t="n">
        <f aca="false">SUM(J25:U25)</f>
        <v>0</v>
      </c>
      <c r="W25" s="21" t="e">
        <f aca="false">(V25/G25)*100</f>
        <v>#DIV/0!</v>
      </c>
    </row>
    <row r="26" customFormat="false" ht="13.8" hidden="false" customHeight="false" outlineLevel="0" collapsed="false">
      <c r="A26" s="23" t="n">
        <f aca="false">A25+1</f>
        <v>25</v>
      </c>
      <c r="B26" s="24"/>
      <c r="C26" s="13"/>
      <c r="D26" s="13"/>
      <c r="E26" s="25"/>
      <c r="F26" s="15"/>
      <c r="G26" s="26"/>
      <c r="H26" s="16"/>
      <c r="I26" s="31"/>
      <c r="J26" s="16"/>
      <c r="K26" s="16"/>
      <c r="L26" s="16"/>
      <c r="M26" s="16"/>
      <c r="N26" s="16"/>
      <c r="O26" s="19"/>
      <c r="P26" s="19"/>
      <c r="Q26" s="19"/>
      <c r="R26" s="16"/>
      <c r="S26" s="16"/>
      <c r="T26" s="27"/>
      <c r="U26" s="16"/>
      <c r="V26" s="21" t="n">
        <f aca="false">SUM(J26:U26)</f>
        <v>0</v>
      </c>
      <c r="W26" s="21" t="e">
        <f aca="false">(V26/G26)*100</f>
        <v>#DIV/0!</v>
      </c>
    </row>
    <row r="27" customFormat="false" ht="13.8" hidden="false" customHeight="false" outlineLevel="0" collapsed="false">
      <c r="A27" s="23" t="n">
        <f aca="false">A26+1</f>
        <v>26</v>
      </c>
      <c r="B27" s="24"/>
      <c r="C27" s="13"/>
      <c r="D27" s="13"/>
      <c r="E27" s="25"/>
      <c r="F27" s="15"/>
      <c r="G27" s="26"/>
      <c r="H27" s="16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1" t="n">
        <f aca="false">SUM(J27:U27)</f>
        <v>0</v>
      </c>
      <c r="W27" s="21" t="e">
        <f aca="false">(V27/G27)*100</f>
        <v>#DIV/0!</v>
      </c>
    </row>
    <row r="28" customFormat="false" ht="13.8" hidden="false" customHeight="false" outlineLevel="0" collapsed="false">
      <c r="A28" s="23" t="n">
        <f aca="false">A27+1</f>
        <v>27</v>
      </c>
      <c r="B28" s="24"/>
      <c r="C28" s="13"/>
      <c r="D28" s="13"/>
      <c r="E28" s="25"/>
      <c r="F28" s="38"/>
      <c r="G28" s="39"/>
      <c r="H28" s="39"/>
      <c r="I28" s="40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21" t="n">
        <f aca="false">SUM(J28:U28)</f>
        <v>0</v>
      </c>
      <c r="W28" s="21" t="e">
        <f aca="false">(V28/G28)*100</f>
        <v>#DIV/0!</v>
      </c>
    </row>
    <row r="29" customFormat="false" ht="13.8" hidden="false" customHeight="false" outlineLevel="0" collapsed="false">
      <c r="A29" s="23" t="n">
        <f aca="false">A28+1</f>
        <v>28</v>
      </c>
      <c r="B29" s="24"/>
      <c r="C29" s="13"/>
      <c r="D29" s="13"/>
      <c r="E29" s="25"/>
      <c r="F29" s="38"/>
      <c r="G29" s="41"/>
      <c r="H29" s="16"/>
      <c r="I29" s="4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21" t="n">
        <f aca="false">SUM(J29:U29)</f>
        <v>0</v>
      </c>
      <c r="W29" s="21" t="e">
        <f aca="false">(V29/G29)*100</f>
        <v>#DIV/0!</v>
      </c>
    </row>
    <row r="30" customFormat="false" ht="13.8" hidden="false" customHeight="false" outlineLevel="0" collapsed="false">
      <c r="A30" s="23" t="n">
        <f aca="false">A29+1</f>
        <v>29</v>
      </c>
      <c r="B30" s="24"/>
      <c r="C30" s="13"/>
      <c r="D30" s="13"/>
      <c r="E30" s="25"/>
      <c r="F30" s="38"/>
      <c r="G30" s="41"/>
      <c r="H30" s="41"/>
      <c r="I30" s="42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3"/>
      <c r="U30" s="41"/>
      <c r="V30" s="44" t="n">
        <f aca="false">SUM(J30:U30)</f>
        <v>0</v>
      </c>
      <c r="W30" s="44" t="e">
        <f aca="false">(V30/G30)*100</f>
        <v>#DIV/0!</v>
      </c>
    </row>
    <row r="31" customFormat="false" ht="13.8" hidden="false" customHeight="false" outlineLevel="0" collapsed="false">
      <c r="A31" s="23" t="n">
        <f aca="false">A30+1</f>
        <v>30</v>
      </c>
      <c r="B31" s="24"/>
      <c r="C31" s="13"/>
      <c r="D31" s="13"/>
      <c r="E31" s="25"/>
      <c r="F31" s="38"/>
      <c r="G31" s="41"/>
      <c r="H31" s="41"/>
      <c r="I31" s="42"/>
      <c r="J31" s="41"/>
      <c r="K31" s="41"/>
      <c r="L31" s="41"/>
      <c r="M31" s="41"/>
      <c r="N31" s="41"/>
      <c r="O31" s="41"/>
      <c r="P31" s="41"/>
      <c r="Q31" s="45"/>
      <c r="R31" s="13"/>
      <c r="S31" s="13"/>
      <c r="T31" s="41"/>
      <c r="U31" s="41"/>
      <c r="V31" s="44" t="n">
        <f aca="false">SUM(J31:U31)</f>
        <v>0</v>
      </c>
      <c r="W31" s="44" t="e">
        <f aca="false">(V31/G31)*100</f>
        <v>#DIV/0!</v>
      </c>
    </row>
    <row r="32" customFormat="false" ht="13.8" hidden="false" customHeight="false" outlineLevel="0" collapsed="false">
      <c r="A32" s="23" t="n">
        <f aca="false">A31+1</f>
        <v>31</v>
      </c>
      <c r="B32" s="24"/>
      <c r="C32" s="13"/>
      <c r="D32" s="13"/>
      <c r="E32" s="25"/>
      <c r="F32" s="38"/>
      <c r="G32" s="41"/>
      <c r="H32" s="41"/>
      <c r="I32" s="42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3"/>
      <c r="U32" s="41"/>
      <c r="V32" s="44" t="n">
        <f aca="false">SUM(J32:U32)</f>
        <v>0</v>
      </c>
      <c r="W32" s="44" t="e">
        <f aca="false">(V32/G32)*100</f>
        <v>#DIV/0!</v>
      </c>
    </row>
    <row r="33" customFormat="false" ht="13.8" hidden="false" customHeight="false" outlineLevel="0" collapsed="false">
      <c r="A33" s="23" t="n">
        <f aca="false">A32+1</f>
        <v>32</v>
      </c>
      <c r="B33" s="24"/>
      <c r="C33" s="13"/>
      <c r="D33" s="13"/>
      <c r="E33" s="25"/>
      <c r="F33" s="38"/>
      <c r="G33" s="41"/>
      <c r="H33" s="41"/>
      <c r="I33" s="42"/>
      <c r="J33" s="41"/>
      <c r="K33" s="41"/>
      <c r="L33" s="41"/>
      <c r="M33" s="41"/>
      <c r="N33" s="41"/>
      <c r="O33" s="41"/>
      <c r="P33" s="41"/>
      <c r="Q33" s="41"/>
      <c r="R33" s="41"/>
      <c r="S33" s="13"/>
      <c r="T33" s="41"/>
      <c r="U33" s="41"/>
      <c r="V33" s="44" t="n">
        <f aca="false">SUM(J33:U33)</f>
        <v>0</v>
      </c>
      <c r="W33" s="44" t="e">
        <f aca="false">(V33/G33)*100</f>
        <v>#DIV/0!</v>
      </c>
    </row>
    <row r="34" customFormat="false" ht="13.8" hidden="false" customHeight="false" outlineLevel="0" collapsed="false">
      <c r="A34" s="23" t="n">
        <f aca="false">A33+1</f>
        <v>33</v>
      </c>
      <c r="B34" s="24"/>
      <c r="C34" s="13"/>
      <c r="D34" s="13"/>
      <c r="E34" s="25"/>
      <c r="F34" s="38"/>
      <c r="G34" s="41"/>
      <c r="H34" s="41"/>
      <c r="I34" s="42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4" t="n">
        <f aca="false">SUM(J34:U34)</f>
        <v>0</v>
      </c>
      <c r="W34" s="44" t="e">
        <f aca="false">(V34/G34)*100</f>
        <v>#DIV/0!</v>
      </c>
    </row>
    <row r="35" customFormat="false" ht="13.8" hidden="false" customHeight="false" outlineLevel="0" collapsed="false">
      <c r="A35" s="23" t="n">
        <f aca="false">A34+1</f>
        <v>34</v>
      </c>
      <c r="B35" s="24"/>
      <c r="C35" s="13"/>
      <c r="D35" s="13"/>
      <c r="E35" s="25"/>
      <c r="F35" s="38"/>
      <c r="G35" s="41"/>
      <c r="H35" s="41"/>
      <c r="I35" s="42"/>
      <c r="J35" s="41"/>
      <c r="K35" s="41"/>
      <c r="L35" s="41"/>
      <c r="M35" s="41"/>
      <c r="N35" s="41"/>
      <c r="O35" s="41"/>
      <c r="P35" s="41"/>
      <c r="Q35" s="41"/>
      <c r="R35" s="41"/>
      <c r="S35" s="13"/>
      <c r="T35" s="41"/>
      <c r="U35" s="41"/>
      <c r="V35" s="44" t="n">
        <f aca="false">SUM(J35:U35)</f>
        <v>0</v>
      </c>
      <c r="W35" s="44" t="e">
        <f aca="false">(V35/G35)*100</f>
        <v>#DIV/0!</v>
      </c>
    </row>
    <row r="36" customFormat="false" ht="13.8" hidden="false" customHeight="false" outlineLevel="0" collapsed="false">
      <c r="A36" s="23" t="n">
        <f aca="false">A35+1</f>
        <v>35</v>
      </c>
      <c r="B36" s="24"/>
      <c r="C36" s="13"/>
      <c r="D36" s="13"/>
      <c r="E36" s="25"/>
      <c r="F36" s="38"/>
      <c r="G36" s="41"/>
      <c r="H36" s="41"/>
      <c r="I36" s="42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4" t="n">
        <f aca="false">SUM(J36:U36)</f>
        <v>0</v>
      </c>
      <c r="W36" s="44" t="e">
        <f aca="false">(V36/G36)*100</f>
        <v>#DIV/0!</v>
      </c>
    </row>
    <row r="37" customFormat="false" ht="13.8" hidden="false" customHeight="false" outlineLevel="0" collapsed="false">
      <c r="A37" s="23" t="n">
        <f aca="false">A36+1</f>
        <v>36</v>
      </c>
      <c r="B37" s="24"/>
      <c r="C37" s="13"/>
      <c r="D37" s="13"/>
      <c r="E37" s="25"/>
      <c r="F37" s="38"/>
      <c r="G37" s="41"/>
      <c r="H37" s="46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3"/>
      <c r="U37" s="41"/>
      <c r="V37" s="44" t="n">
        <f aca="false">SUM(J37:U37)</f>
        <v>0</v>
      </c>
      <c r="W37" s="44" t="e">
        <f aca="false">(V37/G37)*100</f>
        <v>#DIV/0!</v>
      </c>
    </row>
    <row r="38" customFormat="false" ht="13.8" hidden="false" customHeight="false" outlineLevel="0" collapsed="false">
      <c r="A38" s="23" t="n">
        <f aca="false">A37+1</f>
        <v>37</v>
      </c>
      <c r="B38" s="24"/>
      <c r="C38" s="13"/>
      <c r="D38" s="13"/>
      <c r="E38" s="25"/>
      <c r="F38" s="38"/>
      <c r="G38" s="41"/>
      <c r="H38" s="41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7" t="n">
        <f aca="false">SUM(J38:U38)</f>
        <v>0</v>
      </c>
      <c r="W38" s="47" t="e">
        <f aca="false">(V38/G38)*100</f>
        <v>#DIV/0!</v>
      </c>
    </row>
    <row r="39" customFormat="false" ht="13.8" hidden="false" customHeight="false" outlineLevel="0" collapsed="false">
      <c r="A39" s="23" t="n">
        <f aca="false">A38+1</f>
        <v>38</v>
      </c>
      <c r="B39" s="24"/>
      <c r="C39" s="13"/>
      <c r="D39" s="13"/>
      <c r="E39" s="25"/>
      <c r="F39" s="38"/>
      <c r="G39" s="41"/>
      <c r="H39" s="41"/>
      <c r="I39" s="42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 t="n">
        <f aca="false">SUM(J39:U39)</f>
        <v>0</v>
      </c>
      <c r="W39" s="44" t="e">
        <f aca="false">(V39/G39)*100</f>
        <v>#DIV/0!</v>
      </c>
    </row>
    <row r="40" customFormat="false" ht="13.8" hidden="false" customHeight="false" outlineLevel="0" collapsed="false">
      <c r="A40" s="23" t="n">
        <f aca="false">A39+1</f>
        <v>39</v>
      </c>
      <c r="B40" s="24"/>
      <c r="C40" s="13"/>
      <c r="D40" s="13"/>
      <c r="E40" s="25"/>
      <c r="F40" s="38"/>
      <c r="G40" s="41"/>
      <c r="H40" s="41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 t="n">
        <f aca="false">SUM(J40:U40)</f>
        <v>0</v>
      </c>
      <c r="W40" s="44" t="e">
        <f aca="false">(V40/G40)*100</f>
        <v>#DIV/0!</v>
      </c>
    </row>
    <row r="41" customFormat="false" ht="13.8" hidden="false" customHeight="false" outlineLevel="0" collapsed="false">
      <c r="A41" s="23" t="n">
        <f aca="false">A40+1</f>
        <v>40</v>
      </c>
      <c r="B41" s="24"/>
      <c r="C41" s="13"/>
      <c r="D41" s="13"/>
      <c r="E41" s="25"/>
      <c r="F41" s="38"/>
      <c r="G41" s="41"/>
      <c r="H41" s="41"/>
      <c r="I41" s="42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 t="n">
        <f aca="false">SUM(J41:U41)</f>
        <v>0</v>
      </c>
      <c r="W41" s="44" t="e">
        <f aca="false">(V41/G41)*100</f>
        <v>#DIV/0!</v>
      </c>
    </row>
    <row r="42" customFormat="false" ht="13.8" hidden="false" customHeight="false" outlineLevel="0" collapsed="false">
      <c r="A42" s="23" t="n">
        <f aca="false">A41+1</f>
        <v>41</v>
      </c>
      <c r="B42" s="24"/>
      <c r="C42" s="13"/>
      <c r="D42" s="13"/>
      <c r="E42" s="25"/>
      <c r="F42" s="38"/>
      <c r="G42" s="41"/>
      <c r="H42" s="41"/>
      <c r="I42" s="42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 t="n">
        <f aca="false">SUM(J42:U42)</f>
        <v>0</v>
      </c>
      <c r="W42" s="44" t="e">
        <f aca="false">(V42/G42)*100</f>
        <v>#DIV/0!</v>
      </c>
    </row>
    <row r="43" customFormat="false" ht="13.8" hidden="false" customHeight="false" outlineLevel="0" collapsed="false">
      <c r="A43" s="23" t="n">
        <f aca="false">A42+1</f>
        <v>42</v>
      </c>
      <c r="B43" s="24"/>
      <c r="C43" s="13"/>
      <c r="D43" s="13"/>
      <c r="E43" s="25"/>
      <c r="F43" s="38"/>
      <c r="G43" s="41"/>
      <c r="H43" s="41"/>
      <c r="I43" s="42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 t="n">
        <f aca="false">SUM(J43:U43)</f>
        <v>0</v>
      </c>
      <c r="W43" s="44" t="e">
        <f aca="false">(V43/G43)*100</f>
        <v>#DIV/0!</v>
      </c>
    </row>
    <row r="44" customFormat="false" ht="13.8" hidden="false" customHeight="false" outlineLevel="0" collapsed="false">
      <c r="A44" s="23" t="n">
        <f aca="false">A43+1</f>
        <v>43</v>
      </c>
      <c r="B44" s="24"/>
      <c r="C44" s="48"/>
      <c r="D44" s="48"/>
      <c r="E44" s="25"/>
      <c r="F44" s="38"/>
      <c r="G44" s="41"/>
      <c r="H44" s="41"/>
      <c r="I44" s="42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 t="n">
        <f aca="false">SUM(J44:U44)</f>
        <v>0</v>
      </c>
      <c r="W44" s="44" t="e">
        <f aca="false">(V44/G44)*100</f>
        <v>#DIV/0!</v>
      </c>
    </row>
    <row r="45" customFormat="false" ht="13.8" hidden="false" customHeight="false" outlineLevel="0" collapsed="false">
      <c r="A45" s="23" t="n">
        <f aca="false">A44+1</f>
        <v>44</v>
      </c>
      <c r="B45" s="24"/>
      <c r="C45" s="13"/>
      <c r="D45" s="13"/>
      <c r="E45" s="25"/>
      <c r="F45" s="38"/>
      <c r="G45" s="41"/>
      <c r="H45" s="41"/>
      <c r="I45" s="42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 t="n">
        <f aca="false">SUM(J45:U45)</f>
        <v>0</v>
      </c>
      <c r="W45" s="44" t="e">
        <f aca="false">(V45/G45)*100</f>
        <v>#DIV/0!</v>
      </c>
    </row>
    <row r="46" customFormat="false" ht="13.8" hidden="false" customHeight="false" outlineLevel="0" collapsed="false">
      <c r="A46" s="23" t="n">
        <f aca="false">A45+1</f>
        <v>45</v>
      </c>
      <c r="B46" s="24"/>
      <c r="C46" s="13"/>
      <c r="D46" s="13"/>
      <c r="E46" s="25"/>
      <c r="F46" s="38"/>
      <c r="G46" s="41"/>
      <c r="H46" s="41"/>
      <c r="I46" s="42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 t="n">
        <f aca="false">SUM(J46:U46)</f>
        <v>0</v>
      </c>
      <c r="W46" s="44" t="e">
        <f aca="false">(V46/G46)*100</f>
        <v>#DIV/0!</v>
      </c>
    </row>
    <row r="47" customFormat="false" ht="13.8" hidden="false" customHeight="false" outlineLevel="0" collapsed="false">
      <c r="A47" s="23" t="n">
        <f aca="false">A46+1</f>
        <v>46</v>
      </c>
      <c r="B47" s="24"/>
      <c r="C47" s="13"/>
      <c r="D47" s="13"/>
      <c r="E47" s="25"/>
      <c r="F47" s="38"/>
      <c r="G47" s="41"/>
      <c r="H47" s="41"/>
      <c r="I47" s="42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 t="n">
        <f aca="false">SUM(J47:U47)</f>
        <v>0</v>
      </c>
      <c r="W47" s="44" t="e">
        <f aca="false">(V47/G47)*100</f>
        <v>#DIV/0!</v>
      </c>
    </row>
    <row r="48" customFormat="false" ht="13.8" hidden="false" customHeight="false" outlineLevel="0" collapsed="false">
      <c r="A48" s="23" t="n">
        <f aca="false">A47+1</f>
        <v>47</v>
      </c>
      <c r="B48" s="24"/>
      <c r="C48" s="13"/>
      <c r="D48" s="13"/>
      <c r="E48" s="25"/>
      <c r="F48" s="38"/>
      <c r="G48" s="41"/>
      <c r="H48" s="41"/>
      <c r="I48" s="42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 t="n">
        <f aca="false">SUM(J48:U48)</f>
        <v>0</v>
      </c>
      <c r="W48" s="44" t="e">
        <f aca="false">(V48/G48)*100</f>
        <v>#DIV/0!</v>
      </c>
    </row>
    <row r="49" customFormat="false" ht="13.8" hidden="false" customHeight="false" outlineLevel="0" collapsed="false">
      <c r="A49" s="23" t="n">
        <f aca="false">A48+1</f>
        <v>48</v>
      </c>
      <c r="B49" s="24"/>
      <c r="C49" s="13"/>
      <c r="D49" s="13"/>
      <c r="E49" s="25"/>
      <c r="F49" s="38"/>
      <c r="G49" s="41"/>
      <c r="H49" s="41"/>
      <c r="I49" s="42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 t="n">
        <f aca="false">SUM(J49:U49)</f>
        <v>0</v>
      </c>
      <c r="W49" s="44" t="e">
        <f aca="false">(V49/G49)*100</f>
        <v>#DIV/0!</v>
      </c>
    </row>
    <row r="50" customFormat="false" ht="13.8" hidden="false" customHeight="false" outlineLevel="0" collapsed="false">
      <c r="A50" s="23" t="n">
        <f aca="false">A49+1</f>
        <v>49</v>
      </c>
      <c r="B50" s="24"/>
      <c r="C50" s="48"/>
      <c r="D50" s="48"/>
      <c r="E50" s="25"/>
      <c r="F50" s="38"/>
      <c r="G50" s="41"/>
      <c r="H50" s="41"/>
      <c r="I50" s="42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 t="n">
        <f aca="false">SUM(J50:U50)</f>
        <v>0</v>
      </c>
      <c r="W50" s="44" t="e">
        <f aca="false">(V50/G50)*100</f>
        <v>#DIV/0!</v>
      </c>
    </row>
    <row r="51" customFormat="false" ht="13.8" hidden="false" customHeight="false" outlineLevel="0" collapsed="false">
      <c r="A51" s="23" t="n">
        <f aca="false">A50+1</f>
        <v>50</v>
      </c>
      <c r="B51" s="24"/>
      <c r="C51" s="13"/>
      <c r="D51" s="13"/>
      <c r="E51" s="25"/>
      <c r="F51" s="38"/>
      <c r="G51" s="41"/>
      <c r="H51" s="41"/>
      <c r="I51" s="4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 t="n">
        <f aca="false">SUM(J51:U51)</f>
        <v>0</v>
      </c>
      <c r="W51" s="44" t="e">
        <f aca="false">(V51/G51)*100</f>
        <v>#DIV/0!</v>
      </c>
    </row>
    <row r="52" customFormat="false" ht="13.8" hidden="false" customHeight="false" outlineLevel="0" collapsed="false">
      <c r="A52" s="23" t="n">
        <f aca="false">A51+1</f>
        <v>51</v>
      </c>
      <c r="B52" s="24"/>
      <c r="C52" s="13"/>
      <c r="D52" s="13"/>
      <c r="E52" s="25"/>
      <c r="F52" s="38"/>
      <c r="G52" s="41"/>
      <c r="H52" s="41"/>
      <c r="I52" s="42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 t="n">
        <f aca="false">SUM(J52:U52)</f>
        <v>0</v>
      </c>
      <c r="W52" s="44" t="e">
        <f aca="false">(V52/G52)*100</f>
        <v>#DIV/0!</v>
      </c>
    </row>
    <row r="53" customFormat="false" ht="13.8" hidden="false" customHeight="false" outlineLevel="0" collapsed="false">
      <c r="A53" s="23" t="n">
        <f aca="false">A52+1</f>
        <v>52</v>
      </c>
      <c r="B53" s="24"/>
      <c r="C53" s="13"/>
      <c r="D53" s="13"/>
      <c r="E53" s="25"/>
      <c r="F53" s="38"/>
      <c r="G53" s="41"/>
      <c r="H53" s="41"/>
      <c r="I53" s="42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 t="n">
        <f aca="false">SUM(J53:U53)</f>
        <v>0</v>
      </c>
      <c r="W53" s="44" t="e">
        <f aca="false">(V53/G53)*100</f>
        <v>#DIV/0!</v>
      </c>
    </row>
    <row r="54" customFormat="false" ht="13.8" hidden="false" customHeight="false" outlineLevel="0" collapsed="false">
      <c r="A54" s="23" t="n">
        <f aca="false">A53+1</f>
        <v>53</v>
      </c>
      <c r="B54" s="24"/>
      <c r="C54" s="13"/>
      <c r="D54" s="13"/>
      <c r="E54" s="25"/>
      <c r="F54" s="38"/>
      <c r="G54" s="41"/>
      <c r="H54" s="41"/>
      <c r="I54" s="42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 t="n">
        <f aca="false">SUM(J54:U54)</f>
        <v>0</v>
      </c>
      <c r="W54" s="44" t="e">
        <f aca="false">(V54/G54)*100</f>
        <v>#DIV/0!</v>
      </c>
    </row>
    <row r="55" customFormat="false" ht="13.8" hidden="false" customHeight="false" outlineLevel="0" collapsed="false">
      <c r="A55" s="23" t="n">
        <f aca="false">A54+1</f>
        <v>54</v>
      </c>
      <c r="B55" s="24"/>
      <c r="C55" s="13"/>
      <c r="D55" s="13"/>
      <c r="E55" s="25"/>
      <c r="F55" s="38"/>
      <c r="G55" s="41"/>
      <c r="H55" s="41"/>
      <c r="I55" s="42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 t="n">
        <f aca="false">SUM(J55:U55)</f>
        <v>0</v>
      </c>
      <c r="W55" s="44" t="e">
        <f aca="false">(V55/G55)*100</f>
        <v>#DIV/0!</v>
      </c>
    </row>
    <row r="56" customFormat="false" ht="13.8" hidden="false" customHeight="false" outlineLevel="0" collapsed="false">
      <c r="A56" s="23" t="n">
        <f aca="false">A55+1</f>
        <v>55</v>
      </c>
      <c r="B56" s="24"/>
      <c r="C56" s="13"/>
      <c r="D56" s="13"/>
      <c r="E56" s="25"/>
      <c r="F56" s="38"/>
      <c r="G56" s="41"/>
      <c r="H56" s="41"/>
      <c r="I56" s="42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 t="n">
        <f aca="false">SUM(J56:U56)</f>
        <v>0</v>
      </c>
      <c r="W56" s="44" t="e">
        <f aca="false">(V56/G56)*100</f>
        <v>#DIV/0!</v>
      </c>
    </row>
    <row r="57" customFormat="false" ht="13.8" hidden="false" customHeight="false" outlineLevel="0" collapsed="false">
      <c r="A57" s="23" t="n">
        <f aca="false">A56+1</f>
        <v>56</v>
      </c>
      <c r="B57" s="24"/>
      <c r="C57" s="48"/>
      <c r="D57" s="48"/>
      <c r="E57" s="25"/>
      <c r="F57" s="38"/>
      <c r="G57" s="41"/>
      <c r="H57" s="41"/>
      <c r="I57" s="42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 t="n">
        <f aca="false">SUM(J57:U57)</f>
        <v>0</v>
      </c>
      <c r="W57" s="44" t="e">
        <f aca="false">(V57/G57)*100</f>
        <v>#DIV/0!</v>
      </c>
    </row>
    <row r="58" customFormat="false" ht="13.8" hidden="false" customHeight="false" outlineLevel="0" collapsed="false">
      <c r="A58" s="23" t="n">
        <f aca="false">A57+1</f>
        <v>57</v>
      </c>
      <c r="B58" s="24"/>
      <c r="C58" s="45"/>
      <c r="D58" s="45"/>
      <c r="E58" s="49"/>
      <c r="F58" s="50"/>
      <c r="G58" s="45"/>
      <c r="H58" s="45"/>
      <c r="I58" s="51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4" t="n">
        <f aca="false">SUM(J58:U58)</f>
        <v>0</v>
      </c>
      <c r="W58" s="44" t="e">
        <f aca="false">(V58/G58)*100</f>
        <v>#DIV/0!</v>
      </c>
    </row>
    <row r="59" customFormat="false" ht="13.8" hidden="false" customHeight="false" outlineLevel="0" collapsed="false">
      <c r="A59" s="23" t="n">
        <f aca="false">A58+1</f>
        <v>58</v>
      </c>
      <c r="B59" s="24"/>
      <c r="C59" s="45"/>
      <c r="D59" s="45"/>
      <c r="E59" s="49"/>
      <c r="F59" s="50"/>
      <c r="G59" s="45"/>
      <c r="H59" s="45"/>
      <c r="I59" s="51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4" t="n">
        <f aca="false">SUM(J59:U59)</f>
        <v>0</v>
      </c>
      <c r="W59" s="44" t="e">
        <f aca="false">(V59/G59)*100</f>
        <v>#DIV/0!</v>
      </c>
    </row>
    <row r="60" customFormat="false" ht="13.8" hidden="false" customHeight="false" outlineLevel="0" collapsed="false">
      <c r="A60" s="23" t="n">
        <f aca="false">A59+1</f>
        <v>59</v>
      </c>
      <c r="B60" s="24"/>
      <c r="C60" s="45"/>
      <c r="D60" s="45"/>
      <c r="E60" s="49"/>
      <c r="F60" s="50"/>
      <c r="G60" s="45"/>
      <c r="H60" s="45"/>
      <c r="I60" s="51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4" t="n">
        <f aca="false">SUM(J60:U60)</f>
        <v>0</v>
      </c>
      <c r="W60" s="44" t="e">
        <f aca="false">(V60/G60)*100</f>
        <v>#DIV/0!</v>
      </c>
    </row>
    <row r="61" customFormat="false" ht="13.8" hidden="false" customHeight="false" outlineLevel="0" collapsed="false">
      <c r="A61" s="23" t="n">
        <f aca="false">A60+1</f>
        <v>60</v>
      </c>
      <c r="B61" s="24"/>
      <c r="C61" s="45"/>
      <c r="D61" s="45"/>
      <c r="E61" s="49"/>
      <c r="F61" s="50"/>
      <c r="G61" s="45"/>
      <c r="H61" s="45"/>
      <c r="I61" s="51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4" t="n">
        <f aca="false">SUM(J61:U61)</f>
        <v>0</v>
      </c>
      <c r="W61" s="44" t="e">
        <f aca="false">(V61/G61)*100</f>
        <v>#DIV/0!</v>
      </c>
    </row>
    <row r="62" customFormat="false" ht="13.8" hidden="false" customHeight="false" outlineLevel="0" collapsed="false">
      <c r="A62" s="23" t="n">
        <f aca="false">A61+1</f>
        <v>61</v>
      </c>
      <c r="B62" s="24"/>
      <c r="C62" s="48"/>
      <c r="D62" s="48"/>
      <c r="E62" s="49"/>
      <c r="F62" s="50"/>
      <c r="G62" s="45"/>
      <c r="H62" s="45"/>
      <c r="I62" s="51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4" t="n">
        <f aca="false">SUM(J62:U62)</f>
        <v>0</v>
      </c>
      <c r="W62" s="44" t="e">
        <f aca="false">(V62/G62)*100</f>
        <v>#DIV/0!</v>
      </c>
    </row>
    <row r="63" customFormat="false" ht="13.8" hidden="false" customHeight="false" outlineLevel="0" collapsed="false">
      <c r="A63" s="23" t="n">
        <f aca="false">A62+1</f>
        <v>62</v>
      </c>
      <c r="B63" s="24"/>
      <c r="C63" s="45"/>
      <c r="D63" s="45"/>
      <c r="E63" s="49"/>
      <c r="F63" s="50"/>
      <c r="G63" s="45"/>
      <c r="H63" s="45"/>
      <c r="I63" s="51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4" t="n">
        <f aca="false">SUM(J63:U63)</f>
        <v>0</v>
      </c>
      <c r="W63" s="44" t="e">
        <f aca="false">(V63/G63)*100</f>
        <v>#DIV/0!</v>
      </c>
    </row>
    <row r="64" customFormat="false" ht="13.8" hidden="false" customHeight="false" outlineLevel="0" collapsed="false">
      <c r="A64" s="23" t="n">
        <f aca="false">A63+1</f>
        <v>63</v>
      </c>
      <c r="B64" s="24"/>
      <c r="C64" s="45"/>
      <c r="D64" s="45"/>
      <c r="E64" s="49"/>
      <c r="F64" s="50"/>
      <c r="G64" s="45"/>
      <c r="H64" s="45"/>
      <c r="I64" s="51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4" t="n">
        <f aca="false">SUM(J64:U64)</f>
        <v>0</v>
      </c>
      <c r="W64" s="44" t="e">
        <f aca="false">(V64/G64)*100</f>
        <v>#DIV/0!</v>
      </c>
    </row>
    <row r="65" customFormat="false" ht="13.8" hidden="false" customHeight="false" outlineLevel="0" collapsed="false">
      <c r="A65" s="23" t="n">
        <f aca="false">A64+1</f>
        <v>64</v>
      </c>
      <c r="B65" s="24"/>
      <c r="C65" s="45"/>
      <c r="D65" s="45"/>
      <c r="E65" s="49"/>
      <c r="F65" s="50"/>
      <c r="G65" s="45"/>
      <c r="H65" s="45"/>
      <c r="I65" s="51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4" t="n">
        <f aca="false">SUM(J65:U65)</f>
        <v>0</v>
      </c>
      <c r="W65" s="44" t="e">
        <f aca="false">(V65/G65)*100</f>
        <v>#DIV/0!</v>
      </c>
    </row>
    <row r="66" customFormat="false" ht="13.8" hidden="false" customHeight="false" outlineLevel="0" collapsed="false">
      <c r="A66" s="23" t="n">
        <f aca="false">A65+1</f>
        <v>65</v>
      </c>
      <c r="B66" s="24"/>
      <c r="C66" s="45"/>
      <c r="D66" s="45"/>
      <c r="E66" s="49"/>
      <c r="F66" s="50"/>
      <c r="G66" s="45"/>
      <c r="H66" s="45"/>
      <c r="I66" s="51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4" t="n">
        <f aca="false">SUM(J66:U66)</f>
        <v>0</v>
      </c>
      <c r="W66" s="44" t="e">
        <f aca="false">(V66/G66)*100</f>
        <v>#DIV/0!</v>
      </c>
    </row>
    <row r="67" customFormat="false" ht="13.8" hidden="false" customHeight="false" outlineLevel="0" collapsed="false">
      <c r="A67" s="23" t="n">
        <f aca="false">A66+1</f>
        <v>66</v>
      </c>
      <c r="B67" s="24"/>
      <c r="C67" s="45"/>
      <c r="D67" s="45"/>
      <c r="E67" s="49"/>
      <c r="F67" s="50"/>
      <c r="G67" s="45"/>
      <c r="H67" s="45"/>
      <c r="I67" s="51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4" t="n">
        <f aca="false">SUM(J67:U67)</f>
        <v>0</v>
      </c>
      <c r="W67" s="44" t="e">
        <f aca="false">(V67/G67)*100</f>
        <v>#DIV/0!</v>
      </c>
    </row>
    <row r="68" customFormat="false" ht="13.8" hidden="false" customHeight="false" outlineLevel="0" collapsed="false">
      <c r="A68" s="23" t="n">
        <f aca="false">A67+1</f>
        <v>67</v>
      </c>
      <c r="B68" s="24"/>
      <c r="C68" s="45"/>
      <c r="D68" s="45"/>
      <c r="E68" s="49"/>
      <c r="F68" s="50"/>
      <c r="G68" s="45"/>
      <c r="H68" s="45"/>
      <c r="I68" s="51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 t="n">
        <f aca="false">SUM(J68:U68)</f>
        <v>0</v>
      </c>
      <c r="W68" s="44" t="e">
        <f aca="false">(V68/G68)*100</f>
        <v>#DIV/0!</v>
      </c>
    </row>
    <row r="69" customFormat="false" ht="13.8" hidden="false" customHeight="false" outlineLevel="0" collapsed="false">
      <c r="A69" s="23" t="n">
        <f aca="false">A68+1</f>
        <v>68</v>
      </c>
      <c r="B69" s="24"/>
      <c r="C69" s="45"/>
      <c r="D69" s="45"/>
      <c r="E69" s="49"/>
      <c r="F69" s="50"/>
      <c r="G69" s="45"/>
      <c r="H69" s="45"/>
      <c r="I69" s="51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4" t="n">
        <f aca="false">SUM(J69:U69)</f>
        <v>0</v>
      </c>
      <c r="W69" s="44" t="e">
        <f aca="false">(V69/G69)*100</f>
        <v>#DIV/0!</v>
      </c>
    </row>
    <row r="70" customFormat="false" ht="13.8" hidden="false" customHeight="false" outlineLevel="0" collapsed="false">
      <c r="A70" s="23" t="n">
        <f aca="false">A69+1</f>
        <v>69</v>
      </c>
      <c r="B70" s="24"/>
      <c r="C70" s="45"/>
      <c r="D70" s="45"/>
      <c r="E70" s="49"/>
      <c r="F70" s="50"/>
      <c r="G70" s="45"/>
      <c r="H70" s="45"/>
      <c r="I70" s="51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 t="n">
        <f aca="false">SUM(J70:U70)</f>
        <v>0</v>
      </c>
      <c r="W70" s="44" t="e">
        <f aca="false">(V70/G70)*100</f>
        <v>#DIV/0!</v>
      </c>
    </row>
    <row r="71" customFormat="false" ht="13.8" hidden="false" customHeight="false" outlineLevel="0" collapsed="false">
      <c r="A71" s="23" t="n">
        <f aca="false">A70+1</f>
        <v>70</v>
      </c>
      <c r="B71" s="24"/>
      <c r="C71" s="45"/>
      <c r="D71" s="45"/>
      <c r="E71" s="49"/>
      <c r="F71" s="50"/>
      <c r="G71" s="45"/>
      <c r="H71" s="45"/>
      <c r="I71" s="51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 t="n">
        <f aca="false">SUM(J71:U71)</f>
        <v>0</v>
      </c>
      <c r="W71" s="44" t="e">
        <f aca="false">(V71/G71)*100</f>
        <v>#DIV/0!</v>
      </c>
    </row>
    <row r="72" customFormat="false" ht="13.8" hidden="false" customHeight="false" outlineLevel="0" collapsed="false">
      <c r="A72" s="23" t="n">
        <f aca="false">A71+1</f>
        <v>71</v>
      </c>
      <c r="B72" s="24"/>
      <c r="C72" s="48"/>
      <c r="D72" s="48"/>
      <c r="E72" s="49"/>
      <c r="F72" s="50"/>
      <c r="G72" s="45"/>
      <c r="H72" s="45"/>
      <c r="I72" s="51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 t="n">
        <f aca="false">SUM(J72:U72)</f>
        <v>0</v>
      </c>
      <c r="W72" s="44" t="e">
        <f aca="false">(V72/G72)*100</f>
        <v>#DIV/0!</v>
      </c>
    </row>
    <row r="73" customFormat="false" ht="13.8" hidden="false" customHeight="false" outlineLevel="0" collapsed="false">
      <c r="A73" s="23" t="n">
        <f aca="false">A72+1</f>
        <v>72</v>
      </c>
      <c r="B73" s="24"/>
      <c r="C73" s="45"/>
      <c r="D73" s="45"/>
      <c r="E73" s="49"/>
      <c r="F73" s="50"/>
      <c r="G73" s="45"/>
      <c r="H73" s="45"/>
      <c r="I73" s="51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 t="n">
        <f aca="false">SUM(J73:U73)</f>
        <v>0</v>
      </c>
      <c r="W73" s="44" t="e">
        <f aca="false">(V73/G73)*100</f>
        <v>#DIV/0!</v>
      </c>
    </row>
    <row r="74" customFormat="false" ht="13.8" hidden="false" customHeight="false" outlineLevel="0" collapsed="false">
      <c r="A74" s="23" t="n">
        <f aca="false">A73+1</f>
        <v>73</v>
      </c>
      <c r="B74" s="24"/>
      <c r="C74" s="45"/>
      <c r="D74" s="45"/>
      <c r="E74" s="49"/>
      <c r="F74" s="50"/>
      <c r="G74" s="45"/>
      <c r="H74" s="45"/>
      <c r="I74" s="51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4" t="n">
        <f aca="false">SUM(J74:U74)</f>
        <v>0</v>
      </c>
      <c r="W74" s="44" t="e">
        <f aca="false">(V74/G74)*100</f>
        <v>#DIV/0!</v>
      </c>
    </row>
    <row r="75" customFormat="false" ht="13.8" hidden="false" customHeight="false" outlineLevel="0" collapsed="false">
      <c r="A75" s="23" t="n">
        <f aca="false">A74+1</f>
        <v>74</v>
      </c>
      <c r="B75" s="24"/>
      <c r="C75" s="48"/>
      <c r="D75" s="48"/>
      <c r="E75" s="49"/>
      <c r="F75" s="50"/>
      <c r="G75" s="45"/>
      <c r="H75" s="45"/>
      <c r="I75" s="51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4" t="n">
        <f aca="false">SUM(J75:U75)</f>
        <v>0</v>
      </c>
      <c r="W75" s="44" t="e">
        <f aca="false">(V75/G75)*100</f>
        <v>#DIV/0!</v>
      </c>
    </row>
    <row r="76" customFormat="false" ht="13.8" hidden="false" customHeight="false" outlineLevel="0" collapsed="false">
      <c r="A76" s="23" t="n">
        <f aca="false">A75+1</f>
        <v>75</v>
      </c>
      <c r="B76" s="24"/>
      <c r="C76" s="45"/>
      <c r="D76" s="45"/>
      <c r="E76" s="49"/>
      <c r="F76" s="50"/>
      <c r="G76" s="45"/>
      <c r="H76" s="45"/>
      <c r="I76" s="51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 t="n">
        <f aca="false">SUM(J76:U76)</f>
        <v>0</v>
      </c>
      <c r="W76" s="44" t="e">
        <f aca="false">(V76/G76)*100</f>
        <v>#DIV/0!</v>
      </c>
    </row>
    <row r="77" customFormat="false" ht="13.8" hidden="false" customHeight="false" outlineLevel="0" collapsed="false">
      <c r="A77" s="23" t="n">
        <f aca="false">A76+1</f>
        <v>76</v>
      </c>
      <c r="B77" s="24"/>
      <c r="C77" s="45"/>
      <c r="D77" s="45"/>
      <c r="E77" s="49"/>
      <c r="F77" s="50"/>
      <c r="G77" s="45"/>
      <c r="H77" s="45"/>
      <c r="I77" s="51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 t="n">
        <f aca="false">SUM(J77:U77)</f>
        <v>0</v>
      </c>
      <c r="W77" s="44" t="e">
        <f aca="false">(V77/G77)*100</f>
        <v>#DIV/0!</v>
      </c>
    </row>
    <row r="78" customFormat="false" ht="13.8" hidden="false" customHeight="false" outlineLevel="0" collapsed="false">
      <c r="A78" s="23" t="n">
        <f aca="false">A77+1</f>
        <v>77</v>
      </c>
      <c r="B78" s="24"/>
      <c r="C78" s="45"/>
      <c r="D78" s="45"/>
      <c r="E78" s="49"/>
      <c r="F78" s="50"/>
      <c r="G78" s="45"/>
      <c r="H78" s="45"/>
      <c r="I78" s="51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 t="n">
        <f aca="false">SUM(J78:U78)</f>
        <v>0</v>
      </c>
      <c r="W78" s="44" t="e">
        <f aca="false">(V78/G78)*100</f>
        <v>#DIV/0!</v>
      </c>
    </row>
    <row r="79" customFormat="false" ht="13.8" hidden="false" customHeight="false" outlineLevel="0" collapsed="false">
      <c r="A79" s="23" t="n">
        <f aca="false">A78+1</f>
        <v>78</v>
      </c>
      <c r="B79" s="24"/>
      <c r="C79" s="45"/>
      <c r="D79" s="45"/>
      <c r="E79" s="49"/>
      <c r="F79" s="50"/>
      <c r="G79" s="45"/>
      <c r="H79" s="45"/>
      <c r="I79" s="51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 t="n">
        <f aca="false">SUM(J79:U79)</f>
        <v>0</v>
      </c>
      <c r="W79" s="44" t="e">
        <f aca="false">(V79/G79)*100</f>
        <v>#DIV/0!</v>
      </c>
    </row>
    <row r="80" customFormat="false" ht="13.8" hidden="false" customHeight="false" outlineLevel="0" collapsed="false">
      <c r="A80" s="23" t="n">
        <f aca="false">A79+1</f>
        <v>79</v>
      </c>
      <c r="B80" s="24"/>
      <c r="C80" s="45"/>
      <c r="D80" s="45"/>
      <c r="E80" s="49"/>
      <c r="F80" s="50"/>
      <c r="G80" s="45"/>
      <c r="H80" s="45"/>
      <c r="I80" s="51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4" t="n">
        <f aca="false">SUM(J80:U80)</f>
        <v>0</v>
      </c>
      <c r="W80" s="44" t="e">
        <f aca="false">(V80/G80)*100</f>
        <v>#DIV/0!</v>
      </c>
    </row>
    <row r="81" customFormat="false" ht="13.8" hidden="false" customHeight="false" outlineLevel="0" collapsed="false">
      <c r="A81" s="23" t="n">
        <f aca="false">A80+1</f>
        <v>80</v>
      </c>
      <c r="B81" s="24"/>
      <c r="C81" s="45"/>
      <c r="D81" s="45"/>
      <c r="E81" s="49"/>
      <c r="F81" s="50"/>
      <c r="G81" s="45"/>
      <c r="H81" s="45"/>
      <c r="I81" s="51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4" t="n">
        <f aca="false">SUM(J81:U81)</f>
        <v>0</v>
      </c>
      <c r="W81" s="44" t="e">
        <f aca="false">(V81/G81)*100</f>
        <v>#DIV/0!</v>
      </c>
    </row>
    <row r="82" customFormat="false" ht="13.8" hidden="false" customHeight="false" outlineLevel="0" collapsed="false">
      <c r="A82" s="23" t="n">
        <f aca="false">A81+1</f>
        <v>81</v>
      </c>
      <c r="B82" s="24"/>
      <c r="C82" s="45"/>
      <c r="D82" s="45"/>
      <c r="E82" s="49"/>
      <c r="F82" s="50"/>
      <c r="G82" s="45"/>
      <c r="H82" s="45"/>
      <c r="I82" s="51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4" t="n">
        <f aca="false">SUM(J82:U82)</f>
        <v>0</v>
      </c>
      <c r="W82" s="44" t="e">
        <f aca="false">(V82/G82)*100</f>
        <v>#DIV/0!</v>
      </c>
    </row>
    <row r="83" customFormat="false" ht="13.8" hidden="false" customHeight="false" outlineLevel="0" collapsed="false">
      <c r="A83" s="23" t="n">
        <f aca="false">A82+1</f>
        <v>82</v>
      </c>
      <c r="B83" s="24"/>
      <c r="C83" s="45"/>
      <c r="D83" s="45"/>
      <c r="E83" s="49"/>
      <c r="F83" s="50"/>
      <c r="G83" s="45"/>
      <c r="H83" s="45"/>
      <c r="I83" s="51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4" t="n">
        <f aca="false">SUM(J83:U83)</f>
        <v>0</v>
      </c>
      <c r="W83" s="44" t="e">
        <f aca="false">(V83/G83)*100</f>
        <v>#DIV/0!</v>
      </c>
    </row>
    <row r="84" customFormat="false" ht="13.8" hidden="false" customHeight="false" outlineLevel="0" collapsed="false">
      <c r="A84" s="23" t="n">
        <f aca="false">A83+1</f>
        <v>83</v>
      </c>
      <c r="B84" s="24"/>
      <c r="C84" s="45"/>
      <c r="D84" s="45"/>
      <c r="E84" s="49"/>
      <c r="F84" s="50"/>
      <c r="G84" s="45"/>
      <c r="H84" s="45"/>
      <c r="I84" s="51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4" t="n">
        <f aca="false">SUM(J84:U84)</f>
        <v>0</v>
      </c>
      <c r="W84" s="44" t="e">
        <f aca="false">(V84/G84)*100</f>
        <v>#DIV/0!</v>
      </c>
    </row>
    <row r="85" customFormat="false" ht="13.8" hidden="false" customHeight="false" outlineLevel="0" collapsed="false">
      <c r="A85" s="23" t="n">
        <f aca="false">A84+1</f>
        <v>84</v>
      </c>
      <c r="B85" s="24"/>
      <c r="C85" s="45"/>
      <c r="D85" s="45"/>
      <c r="E85" s="49"/>
      <c r="F85" s="50"/>
      <c r="G85" s="45"/>
      <c r="H85" s="45"/>
      <c r="I85" s="51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4" t="n">
        <f aca="false">SUM(J85:U85)</f>
        <v>0</v>
      </c>
      <c r="W85" s="44" t="e">
        <f aca="false">(V85/G85)*100</f>
        <v>#DIV/0!</v>
      </c>
    </row>
    <row r="86" customFormat="false" ht="13.8" hidden="false" customHeight="false" outlineLevel="0" collapsed="false">
      <c r="A86" s="23" t="n">
        <f aca="false">A85+1</f>
        <v>85</v>
      </c>
      <c r="B86" s="24"/>
      <c r="C86" s="45"/>
      <c r="D86" s="45"/>
      <c r="E86" s="49"/>
      <c r="F86" s="50"/>
      <c r="G86" s="45"/>
      <c r="H86" s="45"/>
      <c r="I86" s="51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4" t="n">
        <f aca="false">SUM(J86:U86)</f>
        <v>0</v>
      </c>
      <c r="W86" s="44" t="e">
        <f aca="false">(V86/G86)*100</f>
        <v>#DIV/0!</v>
      </c>
    </row>
    <row r="87" customFormat="false" ht="13.8" hidden="false" customHeight="false" outlineLevel="0" collapsed="false">
      <c r="A87" s="23" t="n">
        <f aca="false">A86+1</f>
        <v>86</v>
      </c>
      <c r="B87" s="24"/>
      <c r="C87" s="45"/>
      <c r="D87" s="45"/>
      <c r="E87" s="49"/>
      <c r="F87" s="50"/>
      <c r="G87" s="45"/>
      <c r="H87" s="45"/>
      <c r="I87" s="51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4" t="n">
        <f aca="false">SUM(J87:U87)</f>
        <v>0</v>
      </c>
      <c r="W87" s="44" t="e">
        <f aca="false">(V87/G87)*100</f>
        <v>#DIV/0!</v>
      </c>
    </row>
    <row r="88" customFormat="false" ht="13.8" hidden="false" customHeight="false" outlineLevel="0" collapsed="false">
      <c r="A88" s="23" t="n">
        <f aca="false">A87+1</f>
        <v>87</v>
      </c>
      <c r="B88" s="24"/>
      <c r="C88" s="45"/>
      <c r="D88" s="45"/>
      <c r="E88" s="49"/>
      <c r="F88" s="50"/>
      <c r="G88" s="45"/>
      <c r="H88" s="45"/>
      <c r="I88" s="51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4" t="n">
        <f aca="false">SUM(J88:U88)</f>
        <v>0</v>
      </c>
      <c r="W88" s="44" t="e">
        <f aca="false">(V88/G88)*100</f>
        <v>#DIV/0!</v>
      </c>
    </row>
    <row r="89" customFormat="false" ht="13.8" hidden="false" customHeight="false" outlineLevel="0" collapsed="false">
      <c r="A89" s="23" t="n">
        <f aca="false">A88+1</f>
        <v>88</v>
      </c>
      <c r="B89" s="24"/>
      <c r="C89" s="45"/>
      <c r="D89" s="45"/>
      <c r="E89" s="49"/>
      <c r="F89" s="50"/>
      <c r="G89" s="45"/>
      <c r="H89" s="45"/>
      <c r="I89" s="51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4" t="n">
        <f aca="false">SUM(J89:U89)</f>
        <v>0</v>
      </c>
      <c r="W89" s="44" t="e">
        <f aca="false">(V89/G89)*100</f>
        <v>#DIV/0!</v>
      </c>
    </row>
    <row r="90" customFormat="false" ht="13.8" hidden="false" customHeight="false" outlineLevel="0" collapsed="false">
      <c r="A90" s="23" t="n">
        <f aca="false">A89+1</f>
        <v>89</v>
      </c>
      <c r="B90" s="24"/>
      <c r="C90" s="45"/>
      <c r="D90" s="45"/>
      <c r="E90" s="49"/>
      <c r="F90" s="50"/>
      <c r="G90" s="45"/>
      <c r="H90" s="45"/>
      <c r="I90" s="51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4" t="n">
        <f aca="false">SUM(J90:U90)</f>
        <v>0</v>
      </c>
      <c r="W90" s="44" t="e">
        <f aca="false">(V90/G90)*100</f>
        <v>#DIV/0!</v>
      </c>
    </row>
    <row r="91" customFormat="false" ht="13.8" hidden="false" customHeight="false" outlineLevel="0" collapsed="false">
      <c r="A91" s="23" t="n">
        <f aca="false">A90+1</f>
        <v>90</v>
      </c>
      <c r="B91" s="24"/>
      <c r="C91" s="45"/>
      <c r="D91" s="45"/>
      <c r="E91" s="49"/>
      <c r="F91" s="50"/>
      <c r="G91" s="45"/>
      <c r="H91" s="45"/>
      <c r="I91" s="51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4" t="n">
        <f aca="false">SUM(J91:U91)</f>
        <v>0</v>
      </c>
      <c r="W91" s="44" t="e">
        <f aca="false">(V91/G91)*100</f>
        <v>#DIV/0!</v>
      </c>
    </row>
    <row r="92" customFormat="false" ht="13.8" hidden="false" customHeight="false" outlineLevel="0" collapsed="false">
      <c r="A92" s="23" t="n">
        <f aca="false">A91+1</f>
        <v>91</v>
      </c>
      <c r="B92" s="24"/>
      <c r="C92" s="45"/>
      <c r="D92" s="45"/>
      <c r="E92" s="49"/>
      <c r="F92" s="50"/>
      <c r="G92" s="45"/>
      <c r="H92" s="45"/>
      <c r="I92" s="51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4" t="n">
        <f aca="false">SUM(J92:U92)</f>
        <v>0</v>
      </c>
      <c r="W92" s="44" t="e">
        <f aca="false">(V92/G92)*100</f>
        <v>#DIV/0!</v>
      </c>
    </row>
    <row r="93" customFormat="false" ht="13.8" hidden="false" customHeight="false" outlineLevel="0" collapsed="false">
      <c r="A93" s="23" t="n">
        <f aca="false">A92+1</f>
        <v>92</v>
      </c>
      <c r="B93" s="24"/>
      <c r="C93" s="45"/>
      <c r="D93" s="45"/>
      <c r="E93" s="49"/>
      <c r="F93" s="50"/>
      <c r="G93" s="45"/>
      <c r="H93" s="45"/>
      <c r="I93" s="51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4" t="n">
        <f aca="false">SUM(J93:U93)</f>
        <v>0</v>
      </c>
      <c r="W93" s="44" t="e">
        <f aca="false">(V93/G93)*100</f>
        <v>#DIV/0!</v>
      </c>
    </row>
    <row r="94" customFormat="false" ht="13.8" hidden="false" customHeight="false" outlineLevel="0" collapsed="false">
      <c r="A94" s="23" t="n">
        <f aca="false">A93+1</f>
        <v>93</v>
      </c>
      <c r="B94" s="24"/>
      <c r="C94" s="45"/>
      <c r="D94" s="45"/>
      <c r="E94" s="49"/>
      <c r="F94" s="50"/>
      <c r="G94" s="45"/>
      <c r="H94" s="45"/>
      <c r="I94" s="51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4" t="n">
        <f aca="false">SUM(J94:U94)</f>
        <v>0</v>
      </c>
      <c r="W94" s="44" t="e">
        <f aca="false">(V94/G94)*100</f>
        <v>#DIV/0!</v>
      </c>
    </row>
    <row r="95" customFormat="false" ht="13.8" hidden="false" customHeight="false" outlineLevel="0" collapsed="false">
      <c r="A95" s="23" t="n">
        <f aca="false">A94+1</f>
        <v>94</v>
      </c>
      <c r="B95" s="24"/>
      <c r="C95" s="45"/>
      <c r="D95" s="45"/>
      <c r="E95" s="49"/>
      <c r="F95" s="50"/>
      <c r="G95" s="45"/>
      <c r="H95" s="45"/>
      <c r="I95" s="51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4" t="n">
        <f aca="false">SUM(J95:U95)</f>
        <v>0</v>
      </c>
      <c r="W95" s="44" t="e">
        <f aca="false">(V95/G95)*100</f>
        <v>#DIV/0!</v>
      </c>
    </row>
    <row r="96" customFormat="false" ht="13.8" hidden="false" customHeight="false" outlineLevel="0" collapsed="false">
      <c r="A96" s="23" t="n">
        <f aca="false">A95+1</f>
        <v>95</v>
      </c>
      <c r="B96" s="24"/>
      <c r="C96" s="45"/>
      <c r="D96" s="45"/>
      <c r="E96" s="49"/>
      <c r="F96" s="50"/>
      <c r="G96" s="45"/>
      <c r="H96" s="45"/>
      <c r="I96" s="51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4" t="n">
        <f aca="false">SUM(J96:U96)</f>
        <v>0</v>
      </c>
      <c r="W96" s="44" t="e">
        <f aca="false">(V96/G96)*100</f>
        <v>#DIV/0!</v>
      </c>
    </row>
    <row r="97" customFormat="false" ht="13.8" hidden="false" customHeight="false" outlineLevel="0" collapsed="false">
      <c r="A97" s="52" t="n">
        <f aca="false">A96+1</f>
        <v>96</v>
      </c>
      <c r="B97" s="53"/>
      <c r="C97" s="54"/>
      <c r="D97" s="54"/>
      <c r="E97" s="55"/>
      <c r="F97" s="56"/>
      <c r="G97" s="54"/>
      <c r="H97" s="54"/>
      <c r="I97" s="57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4" t="n">
        <f aca="false">SUM(J97:U97)</f>
        <v>0</v>
      </c>
      <c r="W97" s="44" t="e">
        <f aca="false">(V97/G97)*100</f>
        <v>#DIV/0!</v>
      </c>
    </row>
  </sheetData>
  <autoFilter ref="I1:I97"/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7" man="true" max="16383" min="0"/>
  </rowBreaks>
  <colBreaks count="1" manualBreakCount="1">
    <brk id="12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3" zoomScalePageLayoutView="100" workbookViewId="0">
      <selection pane="topLeft" activeCell="C8" activeCellId="0" sqref="C8"/>
    </sheetView>
  </sheetViews>
  <sheetFormatPr defaultColWidth="11.7421875" defaultRowHeight="13.8" zeroHeight="false" outlineLevelRow="0" outlineLevelCol="0"/>
  <cols>
    <col collapsed="false" customWidth="true" hidden="false" outlineLevel="0" max="1" min="1" style="0" width="5.01"/>
    <col collapsed="false" customWidth="true" hidden="false" outlineLevel="0" max="2" min="2" style="0" width="11.66"/>
    <col collapsed="false" customWidth="true" hidden="false" outlineLevel="0" max="3" min="3" style="0" width="47.24"/>
    <col collapsed="false" customWidth="true" hidden="false" outlineLevel="0" max="4" min="4" style="0" width="13.89"/>
    <col collapsed="false" customWidth="true" hidden="false" outlineLevel="0" max="5" min="5" style="0" width="27.23"/>
    <col collapsed="false" customWidth="true" hidden="false" outlineLevel="0" max="6" min="6" style="0" width="27.78"/>
    <col collapsed="false" customWidth="true" hidden="false" outlineLevel="0" max="7" min="7" style="0" width="16.17"/>
    <col collapsed="false" customWidth="true" hidden="false" outlineLevel="0" max="8" min="8" style="0" width="19.24"/>
    <col collapsed="false" customWidth="true" hidden="false" outlineLevel="0" max="9" min="9" style="0" width="9"/>
    <col collapsed="false" customWidth="true" hidden="false" outlineLevel="0" max="49" min="10" style="0" width="19.24"/>
    <col collapsed="false" customWidth="true" hidden="false" outlineLevel="0" max="1024" min="1010" style="0" width="11.52"/>
  </cols>
  <sheetData>
    <row r="1" customFormat="false" ht="13.8" hidden="false" customHeight="false" outlineLevel="0" collapsed="false">
      <c r="A1" s="3" t="s">
        <v>0</v>
      </c>
      <c r="B1" s="3" t="s">
        <v>71</v>
      </c>
      <c r="C1" s="3" t="s">
        <v>72</v>
      </c>
      <c r="D1" s="3" t="s">
        <v>73</v>
      </c>
      <c r="E1" s="3" t="s">
        <v>74</v>
      </c>
      <c r="F1" s="3" t="s">
        <v>2</v>
      </c>
      <c r="G1" s="3" t="s">
        <v>3</v>
      </c>
      <c r="H1" s="7" t="s">
        <v>4</v>
      </c>
      <c r="I1" s="58" t="s">
        <v>5</v>
      </c>
    </row>
    <row r="2" customFormat="false" ht="20.1" hidden="false" customHeight="true" outlineLevel="0" collapsed="false">
      <c r="A2" s="59" t="n">
        <v>1</v>
      </c>
      <c r="B2" s="60" t="s">
        <v>75</v>
      </c>
      <c r="C2" s="60" t="s">
        <v>76</v>
      </c>
      <c r="D2" s="24" t="n">
        <v>42092130</v>
      </c>
      <c r="E2" s="61" t="s">
        <v>77</v>
      </c>
      <c r="F2" s="62" t="s">
        <v>78</v>
      </c>
      <c r="G2" s="15" t="n">
        <v>44561</v>
      </c>
      <c r="H2" s="63" t="n">
        <v>7552000</v>
      </c>
      <c r="I2" s="16" t="s">
        <v>79</v>
      </c>
    </row>
    <row r="3" customFormat="false" ht="13.8" hidden="false" customHeight="false" outlineLevel="0" collapsed="false">
      <c r="A3" s="59" t="n">
        <v>2</v>
      </c>
      <c r="B3" s="60" t="s">
        <v>75</v>
      </c>
      <c r="C3" s="60" t="s">
        <v>80</v>
      </c>
      <c r="D3" s="24" t="n">
        <v>3348643</v>
      </c>
      <c r="E3" s="13" t="s">
        <v>81</v>
      </c>
      <c r="F3" s="13" t="s">
        <v>82</v>
      </c>
      <c r="G3" s="15" t="n">
        <v>44561</v>
      </c>
      <c r="H3" s="63" t="n">
        <v>6280740.03</v>
      </c>
      <c r="I3" s="16" t="s">
        <v>79</v>
      </c>
    </row>
    <row r="4" customFormat="false" ht="38.05" hidden="false" customHeight="true" outlineLevel="0" collapsed="false">
      <c r="A4" s="59" t="n">
        <v>3</v>
      </c>
      <c r="B4" s="60" t="s">
        <v>83</v>
      </c>
      <c r="C4" s="60" t="s">
        <v>84</v>
      </c>
      <c r="D4" s="24" t="n">
        <v>31913330</v>
      </c>
      <c r="E4" s="64" t="s">
        <v>85</v>
      </c>
      <c r="F4" s="13" t="s">
        <v>86</v>
      </c>
      <c r="G4" s="15" t="n">
        <v>44561</v>
      </c>
      <c r="H4" s="65" t="n">
        <v>3569275.9</v>
      </c>
      <c r="I4" s="16" t="s">
        <v>87</v>
      </c>
    </row>
    <row r="5" customFormat="false" ht="23.85" hidden="false" customHeight="false" outlineLevel="0" collapsed="false">
      <c r="A5" s="59" t="n">
        <v>4</v>
      </c>
      <c r="B5" s="60" t="s">
        <v>88</v>
      </c>
      <c r="C5" s="60" t="s">
        <v>89</v>
      </c>
      <c r="D5" s="24" t="n">
        <v>41829696</v>
      </c>
      <c r="E5" s="13" t="s">
        <v>52</v>
      </c>
      <c r="F5" s="25" t="s">
        <v>53</v>
      </c>
      <c r="G5" s="15" t="n">
        <v>44561</v>
      </c>
      <c r="H5" s="16" t="n">
        <v>1768500</v>
      </c>
      <c r="I5" s="16" t="s">
        <v>87</v>
      </c>
    </row>
    <row r="6" customFormat="false" ht="13.8" hidden="false" customHeight="false" outlineLevel="0" collapsed="false">
      <c r="A6" s="59" t="n">
        <v>5</v>
      </c>
      <c r="B6" s="24"/>
      <c r="C6" s="24"/>
      <c r="D6" s="24"/>
      <c r="E6" s="13"/>
      <c r="F6" s="13"/>
      <c r="G6" s="15"/>
      <c r="H6" s="65"/>
      <c r="I6" s="16"/>
    </row>
    <row r="7" customFormat="false" ht="13.8" hidden="false" customHeight="false" outlineLevel="0" collapsed="false">
      <c r="A7" s="59" t="n">
        <v>6</v>
      </c>
    </row>
    <row r="8" customFormat="false" ht="13.8" hidden="false" customHeight="false" outlineLevel="0" collapsed="false">
      <c r="A8" s="59" t="n">
        <v>7</v>
      </c>
    </row>
    <row r="9" customFormat="false" ht="13.8" hidden="false" customHeight="false" outlineLevel="0" collapsed="false">
      <c r="A9" s="59" t="n">
        <v>8</v>
      </c>
    </row>
    <row r="10" customFormat="false" ht="13.8" hidden="false" customHeight="false" outlineLevel="0" collapsed="false">
      <c r="A10" s="59" t="n">
        <v>9</v>
      </c>
    </row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42208</TotalTime>
  <Application>LibreOffice/7.3.0.3$Windows_x86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2013-01-04T06:53:21Z</dcterms:created>
  <dc:creator>Лєна</dc:creator>
  <dc:description/>
  <dc:language>ru-RU</dc:language>
  <cp:lastModifiedBy/>
  <cp:lastPrinted>2021-12-10T13:09:33Z</cp:lastPrinted>
  <dcterms:modified xsi:type="dcterms:W3CDTF">2022-05-12T14:18:25Z</dcterms:modified>
  <cp:revision>2014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