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ЗВІТИ ЛІКАРЕНЬ\ЗВІТИ ПО ПРОГРАМАХ\2025\"/>
    </mc:Choice>
  </mc:AlternateContent>
  <bookViews>
    <workbookView xWindow="0" yWindow="0" windowWidth="28800" windowHeight="11655"/>
  </bookViews>
  <sheets>
    <sheet name="01.01.26" sheetId="1" r:id="rId1"/>
  </sheets>
  <definedNames>
    <definedName name="_xlnm.Print_Area" localSheetId="0">'01.01.26'!$A$1:$P$32</definedName>
  </definedNames>
  <calcPr calcId="162913"/>
</workbook>
</file>

<file path=xl/calcChain.xml><?xml version="1.0" encoding="utf-8"?>
<calcChain xmlns="http://schemas.openxmlformats.org/spreadsheetml/2006/main">
  <c r="M20" i="1" l="1"/>
  <c r="M21" i="1"/>
  <c r="M22" i="1"/>
  <c r="M23" i="1"/>
  <c r="M24" i="1"/>
  <c r="M25" i="1"/>
  <c r="M19" i="1"/>
  <c r="M18" i="1"/>
  <c r="L20" i="1"/>
  <c r="K18" i="1"/>
  <c r="K16" i="1"/>
  <c r="J21" i="1" l="1"/>
  <c r="J22" i="1"/>
  <c r="J23" i="1"/>
  <c r="J24" i="1"/>
  <c r="F21" i="1"/>
  <c r="F22" i="1"/>
  <c r="F23" i="1"/>
  <c r="F24" i="1"/>
  <c r="J20" i="1"/>
  <c r="F20" i="1"/>
  <c r="G14" i="1"/>
  <c r="G12" i="1"/>
  <c r="M17" i="1" l="1"/>
  <c r="J19" i="1"/>
  <c r="F19" i="1"/>
  <c r="G15" i="1"/>
  <c r="G13" i="1"/>
  <c r="J25" i="1"/>
  <c r="J18" i="1"/>
  <c r="F18" i="1"/>
  <c r="F25" i="1"/>
  <c r="H26" i="1" l="1"/>
  <c r="O26" i="1"/>
  <c r="N26" i="1"/>
  <c r="L26" i="1"/>
  <c r="K26" i="1"/>
  <c r="G26" i="1"/>
  <c r="M13" i="1" l="1"/>
  <c r="M14" i="1"/>
  <c r="M15" i="1"/>
  <c r="M16" i="1"/>
  <c r="M12" i="1"/>
  <c r="M26" i="1" l="1"/>
  <c r="J17" i="1" l="1"/>
  <c r="F17" i="1"/>
  <c r="J16" i="1" l="1"/>
  <c r="F16" i="1"/>
  <c r="J15" i="1" l="1"/>
  <c r="F15" i="1"/>
  <c r="J12" i="1"/>
  <c r="J13" i="1"/>
  <c r="J14" i="1"/>
  <c r="F12" i="1"/>
  <c r="F13" i="1"/>
  <c r="F14" i="1"/>
  <c r="J26" i="1" l="1"/>
  <c r="F26" i="1"/>
</calcChain>
</file>

<file path=xl/comments1.xml><?xml version="1.0" encoding="utf-8"?>
<comments xmlns="http://schemas.openxmlformats.org/spreadsheetml/2006/main">
  <authors>
    <author>User</author>
  </authors>
  <commentList>
    <comment ref="B3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<sst xmlns="http://schemas.openxmlformats.org/spreadsheetml/2006/main" count="116" uniqueCount="58">
  <si>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</si>
  <si>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</si>
  <si>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</si>
  <si>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</si>
  <si>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</si>
  <si>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</si>
  <si>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</si>
  <si>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</si>
  <si>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</si>
  <si>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Фінансові джерела</t>
  </si>
  <si>
    <t>Всього</t>
  </si>
  <si>
    <t>спеціальний фонд</t>
  </si>
  <si>
    <t>Фактичні видатки (грн.)</t>
  </si>
  <si>
    <t>Оплата теплопостачання</t>
  </si>
  <si>
    <t>Оплата водопостачання та водовідведення</t>
  </si>
  <si>
    <t>Оплата електроенергії</t>
  </si>
  <si>
    <t>2610</t>
  </si>
  <si>
    <t>0712010</t>
  </si>
  <si>
    <t>Місцевий бюджет</t>
  </si>
  <si>
    <t>Дебіторська заборгованість (грн.)</t>
  </si>
  <si>
    <t>Кредиторська заборгованість (грн.)</t>
  </si>
  <si>
    <t>_________</t>
  </si>
  <si>
    <t>Оплата інших енергоносіїв та інших комунальних послуг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</si>
  <si>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Відділ охорони здоров´я Шептицької міської ради (Співвиконавець КНП «Соснівська міська лікарня Червоноградської міської ради»)</t>
    </r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</si>
  <si>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Програма розвитку та фінансової підтримки комунального некомерційного підприємства «Соснівська міська лікарня Червоноградської міської ради» на 2025 рік</t>
    </r>
    <r>
      <rPr>
        <sz val="14"/>
        <color indexed="8"/>
        <rFont val="Times New Roman"/>
        <family val="1"/>
        <charset val="204"/>
      </rPr>
      <t xml:space="preserve"> </t>
    </r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</si>
  <si>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>рішення Шептицької міської ради від 23.01.2025р. №3261</t>
    </r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</si>
  <si>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2025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</si>
  <si>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Заборгованість по заробітній платі та податках за 2024 рік (виплата заробітної плати персоналу на з/п картки -1 141,0 тис грн;  сплата ПДФО, інші утримання - 304,2 тис грн; сплата військового збору - 54,8 тис грн.; сплата заборгованості по ЄСВ - 400.0 тис грн)</t>
  </si>
  <si>
    <t>Начальник відділу охорони здоров´я</t>
  </si>
  <si>
    <t>Мирослав ПУЩИК</t>
  </si>
  <si>
    <t>Головний спеціаліст, бухгалтер</t>
  </si>
  <si>
    <t>Леся КОБЕРНИК</t>
  </si>
  <si>
    <t>Проведення поточного ремонту приміщення кабінету аудіметрії-120,0тис.грн; заміна вікон і дверей у кабінеті на металопластикові-12,0тис.грн; умеблювання кабінету-68,0 тис.грн.</t>
  </si>
  <si>
    <t>3210</t>
  </si>
  <si>
    <t>Для закупівлі конвексного датчика С1-6СТ для апарату ультразвукової діагностики Е-СUBE.</t>
  </si>
  <si>
    <t>Придбання обладнання для паліативного відділення</t>
  </si>
  <si>
    <r>
      <t>Придбання аудіологічної кабіни-47,0тис.грн; придбання комп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ютера  ASUS A5702WVARK-BPE0120/I7-150U та принтера Epson L3251-53,0тис.грн.</t>
    </r>
  </si>
  <si>
    <r>
      <t xml:space="preserve">ЩОДО ВИКОНАННЯ МІСЦЕВОЇ ЦІЛЬОВОЇ ПРОГРАМИ СТАНОМ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</t>
    </r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</si>
  <si>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01.01.2026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</si>
  <si>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Гематологічний автоматичний аналізатор ВС-30s</t>
  </si>
  <si>
    <t>Аналізатор газів крові та електролітів SG1</t>
  </si>
  <si>
    <t>Аналізатор дослідів сечі UA665</t>
  </si>
  <si>
    <t>Біохімічний  автоматичний аналізатор експерт класу BS-240 з набором реагентів</t>
  </si>
  <si>
    <t>Стоматологічна установка</t>
  </si>
  <si>
    <t>Оплачено видатки на теплопостачання</t>
  </si>
  <si>
    <t>Оплачено видатки на водопостачання та водовідведення</t>
  </si>
  <si>
    <t>Оплачено видатки на елекроенергію</t>
  </si>
  <si>
    <t>Оплачено видатки на вивіз сміття</t>
  </si>
  <si>
    <t>Виплачено заробітну плату працівникам підприємства та сплачено податки і збори</t>
  </si>
  <si>
    <t>Придбано конвексний датчик С1-6СТ для апарату ультразвукової діагностики Е-СUBE.</t>
  </si>
  <si>
    <t>Придбано пульсоксиметри, ларингоскоп з набором клинків, апарати для вимірювання тиску з стетоскопом, аспіратори мед. електричні, камертон по Хартмана 128Гц, пірометри, системи для контролю глюкози в крові з тест-смужками, стетоскопи, штативи для тривалих вливань ШДВ-Е</t>
  </si>
  <si>
    <t>Придбано гематологічний автоматичний аналізатор ВС-30s</t>
  </si>
  <si>
    <t>Проведено ремонт приміщення кабінету аудіметрії, заміну вікон і дверей у кабінеті на металопластикові та умебльовано кабінет.</t>
  </si>
  <si>
    <t>Придбано аналізатор газів крові та електролітів SG1</t>
  </si>
  <si>
    <t>Придбано аналізатор дослідів сечі UA665</t>
  </si>
  <si>
    <t>Придбано біохімічний автоматичний аналізатор експерт класу BS-240 з набором реагентів</t>
  </si>
  <si>
    <t>Придбано стоматологічну установку DENTIX GD-S200</t>
  </si>
  <si>
    <t>Придбано аудіологічну кабіну; комп´ютер ASUS A5702WVARK-BPE0120/I7-150U та принтер Epson L3251.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</si>
</sst>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0" fillId="0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right" vertical="center" wrapText="1"/>
    </xf>
    <xf numFmtId="4" fontId="13" fillId="0" borderId="15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3" fontId="17" fillId="0" borderId="1" xfId="1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1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3" fontId="17" fillId="0" borderId="3" xfId="0" applyNumberFormat="1" applyFont="1" applyFill="1" applyBorder="1" applyAlignment="1">
      <alignment vertical="center" wrapText="1"/>
    </xf>
    <xf numFmtId="3" fontId="17" fillId="2" borderId="3" xfId="0" applyNumberFormat="1" applyFont="1" applyFill="1" applyBorder="1" applyAlignment="1">
      <alignment vertical="center" wrapText="1"/>
    </xf>
    <xf numFmtId="3" fontId="17" fillId="2" borderId="18" xfId="0" applyNumberFormat="1" applyFont="1" applyFill="1" applyBorder="1" applyAlignment="1">
      <alignment vertical="center" wrapText="1"/>
    </xf>
  </cellXfs>
  <cellStyles count="2">
    <cellStyle name="Звичайний" xfId="0" builtinId="0"/>
    <cellStyle name="Обычный 2 4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5"/>
  <sheetViews>
    <sheetView tabSelected="1" view="pageBreakPreview" topLeftCell="A4" zoomScale="93" zoomScaleNormal="100" zoomScaleSheetLayoutView="93" workbookViewId="0">
      <selection activeCell="I23" sqref="I23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7" width="13.7109375" customWidth="1"/>
    <col min="8" max="8" width="14" customWidth="1"/>
    <col min="9" max="9" width="10.7109375" customWidth="1"/>
    <col min="10" max="10" width="14.28515625" customWidth="1"/>
    <col min="11" max="11" width="13.42578125" customWidth="1"/>
    <col min="12" max="12" width="13.28515625" customWidth="1"/>
    <col min="13" max="13" width="14.5703125" customWidth="1"/>
    <col min="14" max="14" width="13" customWidth="1"/>
    <col min="15" max="15" width="12.85546875" customWidth="1"/>
    <col min="16" max="16" width="32.7109375" customWidth="1"/>
  </cols>
  <sheetData>
    <row r="1" spans="1:16" x14ac:dyDescent="0.25">
      <c r="A1" s="6"/>
      <c r="B1" s="6"/>
      <c r="C1" s="6"/>
      <c r="D1" s="6"/>
    </row>
    <row r="2" spans="1:16" x14ac:dyDescent="0.25">
      <c r="A2" s="50" t="s">
        <v>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x14ac:dyDescent="0.25">
      <c r="A3" s="50" t="s">
        <v>37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ht="22.5" customHeight="1" x14ac:dyDescent="0.3">
      <c r="A5" s="47" t="s">
        <v>24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s="30" customFormat="1" ht="27" customHeight="1" x14ac:dyDescent="0.3">
      <c r="A6" s="49" t="s">
        <v>25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s="32" customFormat="1" ht="24.75" customHeight="1" x14ac:dyDescent="0.3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31"/>
    </row>
    <row r="8" spans="1:16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1"/>
    </row>
    <row r="9" spans="1:16" s="10" customFormat="1" ht="43.15" customHeight="1" x14ac:dyDescent="0.25">
      <c r="A9" s="65" t="s">
        <v>5</v>
      </c>
      <c r="B9" s="59" t="s">
        <v>0</v>
      </c>
      <c r="C9" s="56" t="s">
        <v>1</v>
      </c>
      <c r="D9" s="59" t="s">
        <v>2</v>
      </c>
      <c r="E9" s="62" t="s">
        <v>26</v>
      </c>
      <c r="F9" s="63"/>
      <c r="G9" s="63"/>
      <c r="H9" s="64"/>
      <c r="I9" s="62" t="s">
        <v>38</v>
      </c>
      <c r="J9" s="63"/>
      <c r="K9" s="63"/>
      <c r="L9" s="64"/>
      <c r="M9" s="56" t="s">
        <v>12</v>
      </c>
      <c r="N9" s="56" t="s">
        <v>19</v>
      </c>
      <c r="O9" s="56" t="s">
        <v>20</v>
      </c>
      <c r="P9" s="53" t="s">
        <v>8</v>
      </c>
    </row>
    <row r="10" spans="1:16" s="10" customFormat="1" ht="14.25" x14ac:dyDescent="0.25">
      <c r="A10" s="66"/>
      <c r="B10" s="60"/>
      <c r="C10" s="57"/>
      <c r="D10" s="60"/>
      <c r="E10" s="57" t="s">
        <v>9</v>
      </c>
      <c r="F10" s="60" t="s">
        <v>10</v>
      </c>
      <c r="G10" s="60" t="s">
        <v>3</v>
      </c>
      <c r="H10" s="60"/>
      <c r="I10" s="57" t="s">
        <v>9</v>
      </c>
      <c r="J10" s="60" t="s">
        <v>10</v>
      </c>
      <c r="K10" s="60" t="s">
        <v>3</v>
      </c>
      <c r="L10" s="60"/>
      <c r="M10" s="57"/>
      <c r="N10" s="57"/>
      <c r="O10" s="57"/>
      <c r="P10" s="54"/>
    </row>
    <row r="11" spans="1:16" s="10" customFormat="1" ht="29.25" thickBot="1" x14ac:dyDescent="0.3">
      <c r="A11" s="67"/>
      <c r="B11" s="61"/>
      <c r="C11" s="58"/>
      <c r="D11" s="61"/>
      <c r="E11" s="58"/>
      <c r="F11" s="61"/>
      <c r="G11" s="15" t="s">
        <v>4</v>
      </c>
      <c r="H11" s="15" t="s">
        <v>11</v>
      </c>
      <c r="I11" s="58"/>
      <c r="J11" s="61"/>
      <c r="K11" s="15" t="s">
        <v>4</v>
      </c>
      <c r="L11" s="15" t="s">
        <v>11</v>
      </c>
      <c r="M11" s="58"/>
      <c r="N11" s="58"/>
      <c r="O11" s="58"/>
      <c r="P11" s="55"/>
    </row>
    <row r="12" spans="1:16" s="12" customFormat="1" ht="30" x14ac:dyDescent="0.25">
      <c r="A12" s="13">
        <v>1</v>
      </c>
      <c r="B12" s="21" t="s">
        <v>13</v>
      </c>
      <c r="C12" s="22" t="s">
        <v>17</v>
      </c>
      <c r="D12" s="23" t="s">
        <v>16</v>
      </c>
      <c r="E12" s="11" t="s">
        <v>18</v>
      </c>
      <c r="F12" s="24">
        <f t="shared" ref="F12:F25" si="0">G12+H12</f>
        <v>4540026</v>
      </c>
      <c r="G12" s="25">
        <f>2320000+170026+1300000+750000</f>
        <v>4540026</v>
      </c>
      <c r="H12" s="14"/>
      <c r="I12" s="11" t="s">
        <v>18</v>
      </c>
      <c r="J12" s="24">
        <f t="shared" ref="J12:J25" si="1">K12+L12</f>
        <v>3790026</v>
      </c>
      <c r="K12" s="45">
        <v>3790026</v>
      </c>
      <c r="L12" s="45"/>
      <c r="M12" s="45">
        <f>K12</f>
        <v>3790026</v>
      </c>
      <c r="N12" s="45"/>
      <c r="O12" s="45"/>
      <c r="P12" s="68" t="s">
        <v>44</v>
      </c>
    </row>
    <row r="13" spans="1:16" s="12" customFormat="1" ht="45" x14ac:dyDescent="0.25">
      <c r="A13" s="13">
        <v>2</v>
      </c>
      <c r="B13" s="21" t="s">
        <v>14</v>
      </c>
      <c r="C13" s="22" t="s">
        <v>17</v>
      </c>
      <c r="D13" s="23" t="s">
        <v>16</v>
      </c>
      <c r="E13" s="11" t="s">
        <v>18</v>
      </c>
      <c r="F13" s="24">
        <f t="shared" si="0"/>
        <v>93100</v>
      </c>
      <c r="G13" s="25">
        <f>97400-4300</f>
        <v>93100</v>
      </c>
      <c r="H13" s="14"/>
      <c r="I13" s="11" t="s">
        <v>18</v>
      </c>
      <c r="J13" s="24">
        <f t="shared" si="1"/>
        <v>90736.5</v>
      </c>
      <c r="K13" s="45">
        <v>90736.5</v>
      </c>
      <c r="L13" s="45"/>
      <c r="M13" s="45">
        <f t="shared" ref="M13:M18" si="2">K13</f>
        <v>90736.5</v>
      </c>
      <c r="N13" s="45"/>
      <c r="O13" s="45"/>
      <c r="P13" s="68" t="s">
        <v>45</v>
      </c>
    </row>
    <row r="14" spans="1:16" s="12" customFormat="1" ht="30" x14ac:dyDescent="0.25">
      <c r="A14" s="13">
        <v>3</v>
      </c>
      <c r="B14" s="21" t="s">
        <v>15</v>
      </c>
      <c r="C14" s="22" t="s">
        <v>17</v>
      </c>
      <c r="D14" s="23" t="s">
        <v>16</v>
      </c>
      <c r="E14" s="11" t="s">
        <v>18</v>
      </c>
      <c r="F14" s="24">
        <f t="shared" si="0"/>
        <v>1066200</v>
      </c>
      <c r="G14" s="25">
        <f>816200+250000</f>
        <v>1066200</v>
      </c>
      <c r="H14" s="14"/>
      <c r="I14" s="11" t="s">
        <v>18</v>
      </c>
      <c r="J14" s="24">
        <f t="shared" si="1"/>
        <v>821190.6</v>
      </c>
      <c r="K14" s="45">
        <v>821190.6</v>
      </c>
      <c r="L14" s="45"/>
      <c r="M14" s="45">
        <f t="shared" si="2"/>
        <v>821190.6</v>
      </c>
      <c r="N14" s="45"/>
      <c r="O14" s="45"/>
      <c r="P14" s="68" t="s">
        <v>46</v>
      </c>
    </row>
    <row r="15" spans="1:16" s="12" customFormat="1" ht="30" x14ac:dyDescent="0.25">
      <c r="A15" s="13">
        <v>4</v>
      </c>
      <c r="B15" s="21" t="s">
        <v>22</v>
      </c>
      <c r="C15" s="22" t="s">
        <v>17</v>
      </c>
      <c r="D15" s="23" t="s">
        <v>16</v>
      </c>
      <c r="E15" s="11" t="s">
        <v>18</v>
      </c>
      <c r="F15" s="24">
        <f t="shared" si="0"/>
        <v>7900</v>
      </c>
      <c r="G15" s="25">
        <f>3600+4300</f>
        <v>7900</v>
      </c>
      <c r="H15" s="14"/>
      <c r="I15" s="11" t="s">
        <v>18</v>
      </c>
      <c r="J15" s="24">
        <f t="shared" si="1"/>
        <v>7900</v>
      </c>
      <c r="K15" s="45">
        <v>7900</v>
      </c>
      <c r="L15" s="45"/>
      <c r="M15" s="45">
        <f t="shared" si="2"/>
        <v>7900</v>
      </c>
      <c r="N15" s="45"/>
      <c r="O15" s="45"/>
      <c r="P15" s="68" t="s">
        <v>47</v>
      </c>
    </row>
    <row r="16" spans="1:16" s="12" customFormat="1" ht="120" x14ac:dyDescent="0.25">
      <c r="A16" s="33">
        <v>5</v>
      </c>
      <c r="B16" s="34" t="s">
        <v>27</v>
      </c>
      <c r="C16" s="22" t="s">
        <v>17</v>
      </c>
      <c r="D16" s="23" t="s">
        <v>16</v>
      </c>
      <c r="E16" s="11" t="s">
        <v>18</v>
      </c>
      <c r="F16" s="24">
        <f t="shared" si="0"/>
        <v>1900000</v>
      </c>
      <c r="G16" s="25">
        <v>1900000</v>
      </c>
      <c r="H16" s="14"/>
      <c r="I16" s="11" t="s">
        <v>18</v>
      </c>
      <c r="J16" s="24">
        <f t="shared" si="1"/>
        <v>1900000</v>
      </c>
      <c r="K16" s="45">
        <f>F16</f>
        <v>1900000</v>
      </c>
      <c r="L16" s="45"/>
      <c r="M16" s="45">
        <f t="shared" si="2"/>
        <v>1900000</v>
      </c>
      <c r="N16" s="45"/>
      <c r="O16" s="45"/>
      <c r="P16" s="69" t="s">
        <v>48</v>
      </c>
    </row>
    <row r="17" spans="1:16" s="12" customFormat="1" ht="135" x14ac:dyDescent="0.25">
      <c r="A17" s="40">
        <v>6</v>
      </c>
      <c r="B17" s="35" t="s">
        <v>35</v>
      </c>
      <c r="C17" s="36" t="s">
        <v>17</v>
      </c>
      <c r="D17" s="37" t="s">
        <v>16</v>
      </c>
      <c r="E17" s="11" t="s">
        <v>18</v>
      </c>
      <c r="F17" s="24">
        <f t="shared" si="0"/>
        <v>100000</v>
      </c>
      <c r="G17" s="38">
        <v>100000</v>
      </c>
      <c r="H17" s="39"/>
      <c r="I17" s="11" t="s">
        <v>18</v>
      </c>
      <c r="J17" s="24">
        <f t="shared" si="1"/>
        <v>97935</v>
      </c>
      <c r="K17" s="46">
        <v>97935</v>
      </c>
      <c r="L17" s="46"/>
      <c r="M17" s="45">
        <f t="shared" si="2"/>
        <v>97935</v>
      </c>
      <c r="N17" s="46"/>
      <c r="O17" s="46"/>
      <c r="P17" s="69" t="s">
        <v>50</v>
      </c>
    </row>
    <row r="18" spans="1:16" s="12" customFormat="1" ht="90" x14ac:dyDescent="0.25">
      <c r="A18" s="40">
        <v>7</v>
      </c>
      <c r="B18" s="35" t="s">
        <v>32</v>
      </c>
      <c r="C18" s="23" t="s">
        <v>17</v>
      </c>
      <c r="D18" s="23" t="s">
        <v>16</v>
      </c>
      <c r="E18" s="11" t="s">
        <v>18</v>
      </c>
      <c r="F18" s="24">
        <f t="shared" si="0"/>
        <v>200000</v>
      </c>
      <c r="G18" s="38">
        <v>200000</v>
      </c>
      <c r="H18" s="39"/>
      <c r="I18" s="11" t="s">
        <v>18</v>
      </c>
      <c r="J18" s="24">
        <f t="shared" si="1"/>
        <v>198297.1</v>
      </c>
      <c r="K18" s="46">
        <f>73134.1+125163</f>
        <v>198297.1</v>
      </c>
      <c r="L18" s="46"/>
      <c r="M18" s="45">
        <f t="shared" si="2"/>
        <v>198297.1</v>
      </c>
      <c r="N18" s="46"/>
      <c r="O18" s="46"/>
      <c r="P18" s="70" t="s">
        <v>52</v>
      </c>
    </row>
    <row r="19" spans="1:16" s="12" customFormat="1" ht="45" x14ac:dyDescent="0.25">
      <c r="A19" s="40">
        <v>8</v>
      </c>
      <c r="B19" s="41" t="s">
        <v>34</v>
      </c>
      <c r="C19" s="23" t="s">
        <v>17</v>
      </c>
      <c r="D19" s="23" t="s">
        <v>33</v>
      </c>
      <c r="E19" s="11" t="s">
        <v>18</v>
      </c>
      <c r="F19" s="24">
        <f t="shared" si="0"/>
        <v>223200</v>
      </c>
      <c r="G19" s="38"/>
      <c r="H19" s="42">
        <v>223200</v>
      </c>
      <c r="I19" s="11" t="s">
        <v>18</v>
      </c>
      <c r="J19" s="24">
        <f t="shared" si="1"/>
        <v>223095</v>
      </c>
      <c r="K19" s="46"/>
      <c r="L19" s="46">
        <v>223095</v>
      </c>
      <c r="M19" s="45">
        <f>K19+L19</f>
        <v>223095</v>
      </c>
      <c r="N19" s="46"/>
      <c r="O19" s="46"/>
      <c r="P19" s="71" t="s">
        <v>49</v>
      </c>
    </row>
    <row r="20" spans="1:16" s="12" customFormat="1" ht="75" x14ac:dyDescent="0.25">
      <c r="A20" s="40">
        <v>9</v>
      </c>
      <c r="B20" s="41" t="s">
        <v>36</v>
      </c>
      <c r="C20" s="23" t="s">
        <v>17</v>
      </c>
      <c r="D20" s="23" t="s">
        <v>33</v>
      </c>
      <c r="E20" s="11" t="s">
        <v>18</v>
      </c>
      <c r="F20" s="24">
        <f t="shared" ref="F20:F24" si="3">G20+H20</f>
        <v>100000</v>
      </c>
      <c r="G20" s="38"/>
      <c r="H20" s="42">
        <v>100000</v>
      </c>
      <c r="I20" s="11" t="s">
        <v>18</v>
      </c>
      <c r="J20" s="24">
        <f t="shared" ref="J20:J24" si="4">K20+L20</f>
        <v>100000</v>
      </c>
      <c r="K20" s="46"/>
      <c r="L20" s="46">
        <f>H20</f>
        <v>100000</v>
      </c>
      <c r="M20" s="45">
        <f t="shared" ref="M20:M25" si="5">K20+L20</f>
        <v>100000</v>
      </c>
      <c r="N20" s="46"/>
      <c r="O20" s="46"/>
      <c r="P20" s="70" t="s">
        <v>57</v>
      </c>
    </row>
    <row r="21" spans="1:16" s="12" customFormat="1" ht="30" x14ac:dyDescent="0.25">
      <c r="A21" s="40">
        <v>10</v>
      </c>
      <c r="B21" s="43" t="s">
        <v>39</v>
      </c>
      <c r="C21" s="23" t="s">
        <v>17</v>
      </c>
      <c r="D21" s="23" t="s">
        <v>33</v>
      </c>
      <c r="E21" s="11" t="s">
        <v>18</v>
      </c>
      <c r="F21" s="24">
        <f t="shared" si="3"/>
        <v>300000</v>
      </c>
      <c r="G21" s="38"/>
      <c r="H21" s="44">
        <v>300000</v>
      </c>
      <c r="I21" s="11" t="s">
        <v>18</v>
      </c>
      <c r="J21" s="24">
        <f t="shared" si="4"/>
        <v>0</v>
      </c>
      <c r="K21" s="46"/>
      <c r="L21" s="46"/>
      <c r="M21" s="45">
        <f t="shared" si="5"/>
        <v>0</v>
      </c>
      <c r="N21" s="46"/>
      <c r="O21" s="46"/>
      <c r="P21" s="69" t="s">
        <v>51</v>
      </c>
    </row>
    <row r="22" spans="1:16" s="12" customFormat="1" ht="30" x14ac:dyDescent="0.25">
      <c r="A22" s="40">
        <v>11</v>
      </c>
      <c r="B22" s="43" t="s">
        <v>40</v>
      </c>
      <c r="C22" s="23" t="s">
        <v>17</v>
      </c>
      <c r="D22" s="23" t="s">
        <v>33</v>
      </c>
      <c r="E22" s="11" t="s">
        <v>18</v>
      </c>
      <c r="F22" s="24">
        <f t="shared" si="3"/>
        <v>300000</v>
      </c>
      <c r="G22" s="38"/>
      <c r="H22" s="44">
        <v>300000</v>
      </c>
      <c r="I22" s="11" t="s">
        <v>18</v>
      </c>
      <c r="J22" s="24">
        <f t="shared" si="4"/>
        <v>299999.11</v>
      </c>
      <c r="K22" s="46"/>
      <c r="L22" s="46">
        <v>299999.11</v>
      </c>
      <c r="M22" s="45">
        <f t="shared" si="5"/>
        <v>299999.11</v>
      </c>
      <c r="N22" s="46"/>
      <c r="O22" s="46"/>
      <c r="P22" s="69" t="s">
        <v>53</v>
      </c>
    </row>
    <row r="23" spans="1:16" s="12" customFormat="1" ht="30" x14ac:dyDescent="0.25">
      <c r="A23" s="40">
        <v>12</v>
      </c>
      <c r="B23" s="43" t="s">
        <v>41</v>
      </c>
      <c r="C23" s="23" t="s">
        <v>17</v>
      </c>
      <c r="D23" s="23" t="s">
        <v>33</v>
      </c>
      <c r="E23" s="11" t="s">
        <v>18</v>
      </c>
      <c r="F23" s="24">
        <f t="shared" si="3"/>
        <v>45000</v>
      </c>
      <c r="G23" s="38"/>
      <c r="H23" s="44">
        <v>45000</v>
      </c>
      <c r="I23" s="11" t="s">
        <v>18</v>
      </c>
      <c r="J23" s="24">
        <f t="shared" si="4"/>
        <v>44999.92</v>
      </c>
      <c r="K23" s="46"/>
      <c r="L23" s="46">
        <v>44999.92</v>
      </c>
      <c r="M23" s="45">
        <f t="shared" si="5"/>
        <v>44999.92</v>
      </c>
      <c r="N23" s="46"/>
      <c r="O23" s="46"/>
      <c r="P23" s="69" t="s">
        <v>54</v>
      </c>
    </row>
    <row r="24" spans="1:16" s="12" customFormat="1" ht="45" x14ac:dyDescent="0.25">
      <c r="A24" s="40">
        <v>13</v>
      </c>
      <c r="B24" s="43" t="s">
        <v>42</v>
      </c>
      <c r="C24" s="23" t="s">
        <v>17</v>
      </c>
      <c r="D24" s="23" t="s">
        <v>33</v>
      </c>
      <c r="E24" s="11" t="s">
        <v>18</v>
      </c>
      <c r="F24" s="24">
        <f t="shared" si="3"/>
        <v>800000</v>
      </c>
      <c r="G24" s="38"/>
      <c r="H24" s="44">
        <v>800000</v>
      </c>
      <c r="I24" s="11" t="s">
        <v>18</v>
      </c>
      <c r="J24" s="24">
        <f t="shared" si="4"/>
        <v>799999.41</v>
      </c>
      <c r="K24" s="46"/>
      <c r="L24" s="46">
        <v>799999.41</v>
      </c>
      <c r="M24" s="45">
        <f t="shared" si="5"/>
        <v>799999.41</v>
      </c>
      <c r="N24" s="46"/>
      <c r="O24" s="46"/>
      <c r="P24" s="69" t="s">
        <v>55</v>
      </c>
    </row>
    <row r="25" spans="1:16" s="12" customFormat="1" ht="28.5" customHeight="1" x14ac:dyDescent="0.25">
      <c r="A25" s="40">
        <v>14</v>
      </c>
      <c r="B25" s="43" t="s">
        <v>43</v>
      </c>
      <c r="C25" s="23" t="s">
        <v>17</v>
      </c>
      <c r="D25" s="23" t="s">
        <v>33</v>
      </c>
      <c r="E25" s="11" t="s">
        <v>18</v>
      </c>
      <c r="F25" s="24">
        <f t="shared" si="0"/>
        <v>240000</v>
      </c>
      <c r="G25" s="38"/>
      <c r="H25" s="44">
        <v>240000</v>
      </c>
      <c r="I25" s="11" t="s">
        <v>18</v>
      </c>
      <c r="J25" s="24">
        <f t="shared" si="1"/>
        <v>239999.93</v>
      </c>
      <c r="K25" s="46"/>
      <c r="L25" s="46">
        <v>239999.93</v>
      </c>
      <c r="M25" s="45">
        <f t="shared" si="5"/>
        <v>239999.93</v>
      </c>
      <c r="N25" s="46"/>
      <c r="O25" s="46"/>
      <c r="P25" s="69" t="s">
        <v>56</v>
      </c>
    </row>
    <row r="26" spans="1:16" s="10" customFormat="1" thickBot="1" x14ac:dyDescent="0.3">
      <c r="A26" s="16"/>
      <c r="B26" s="26" t="s">
        <v>7</v>
      </c>
      <c r="C26" s="17"/>
      <c r="D26" s="17"/>
      <c r="E26" s="18"/>
      <c r="F26" s="19">
        <f>SUM(F12:F25)</f>
        <v>9915426</v>
      </c>
      <c r="G26" s="19">
        <f>SUM(G12:G25)</f>
        <v>7907226</v>
      </c>
      <c r="H26" s="19">
        <f>SUM(H12:H25)</f>
        <v>2008200</v>
      </c>
      <c r="I26" s="18"/>
      <c r="J26" s="19">
        <f t="shared" ref="J26:O26" si="6">SUM(J12:J25)</f>
        <v>8614178.5700000003</v>
      </c>
      <c r="K26" s="19">
        <f t="shared" si="6"/>
        <v>6906085.1999999993</v>
      </c>
      <c r="L26" s="19">
        <f t="shared" si="6"/>
        <v>1708093.3699999999</v>
      </c>
      <c r="M26" s="19">
        <f t="shared" si="6"/>
        <v>8614178.5700000003</v>
      </c>
      <c r="N26" s="19">
        <f t="shared" si="6"/>
        <v>0</v>
      </c>
      <c r="O26" s="19">
        <f t="shared" si="6"/>
        <v>0</v>
      </c>
      <c r="P26" s="20"/>
    </row>
    <row r="29" spans="1:16" s="28" customFormat="1" ht="18.75" customHeight="1" x14ac:dyDescent="0.3">
      <c r="B29" s="47" t="s">
        <v>28</v>
      </c>
      <c r="C29" s="47"/>
      <c r="D29" s="2"/>
      <c r="E29" s="2" t="s">
        <v>21</v>
      </c>
      <c r="G29" s="2" t="s">
        <v>29</v>
      </c>
      <c r="H29" s="7"/>
      <c r="I29" s="2"/>
      <c r="J29" s="2"/>
    </row>
    <row r="30" spans="1:16" s="29" customFormat="1" ht="18" customHeight="1" x14ac:dyDescent="0.25">
      <c r="B30" s="27"/>
      <c r="D30" s="27"/>
      <c r="E30" s="27"/>
      <c r="G30" s="27"/>
      <c r="H30" s="27"/>
      <c r="I30" s="27"/>
      <c r="J30" s="27"/>
    </row>
    <row r="31" spans="1:16" s="28" customFormat="1" ht="18.75" x14ac:dyDescent="0.3">
      <c r="B31" s="2"/>
      <c r="C31" s="2"/>
      <c r="D31" s="2"/>
      <c r="E31" s="2"/>
      <c r="F31" s="2"/>
      <c r="G31" s="2"/>
      <c r="H31" s="2"/>
      <c r="I31" s="2"/>
      <c r="J31" s="2"/>
    </row>
    <row r="32" spans="1:16" s="28" customFormat="1" ht="18.75" x14ac:dyDescent="0.3">
      <c r="B32" s="2" t="s">
        <v>30</v>
      </c>
      <c r="C32" s="2"/>
      <c r="D32" s="2"/>
      <c r="E32" s="2" t="s">
        <v>21</v>
      </c>
      <c r="F32" s="2"/>
      <c r="G32" s="2" t="s">
        <v>31</v>
      </c>
      <c r="H32" s="2"/>
      <c r="I32" s="2"/>
      <c r="J32" s="2"/>
    </row>
    <row r="33" spans="2:10" s="29" customFormat="1" ht="11.25" x14ac:dyDescent="0.25">
      <c r="B33" s="27"/>
      <c r="C33" s="27"/>
      <c r="D33" s="27"/>
      <c r="E33" s="27"/>
      <c r="F33" s="27"/>
      <c r="G33" s="27"/>
      <c r="H33" s="27"/>
      <c r="I33" s="27"/>
      <c r="J33" s="27"/>
    </row>
    <row r="34" spans="2:10" ht="18.75" x14ac:dyDescent="0.3">
      <c r="B34" s="2"/>
      <c r="C34" s="2"/>
      <c r="D34" s="2"/>
      <c r="E34" s="2"/>
      <c r="F34" s="2"/>
      <c r="G34" s="2"/>
      <c r="H34" s="4"/>
    </row>
    <row r="35" spans="2:10" x14ac:dyDescent="0.25">
      <c r="B35" s="3"/>
      <c r="C35" s="3"/>
      <c r="D35" s="3"/>
      <c r="E35" s="3"/>
      <c r="F35" s="3"/>
      <c r="G35" s="3"/>
    </row>
  </sheetData>
  <mergeCells count="22">
    <mergeCell ref="O9:O11"/>
    <mergeCell ref="M9:M11"/>
    <mergeCell ref="F10:F11"/>
    <mergeCell ref="B9:B11"/>
    <mergeCell ref="C9:C11"/>
    <mergeCell ref="E9:H9"/>
    <mergeCell ref="B29:C29"/>
    <mergeCell ref="A7:O7"/>
    <mergeCell ref="A6:P6"/>
    <mergeCell ref="A2:P2"/>
    <mergeCell ref="A5:P5"/>
    <mergeCell ref="A3:P3"/>
    <mergeCell ref="P9:P11"/>
    <mergeCell ref="N9:N11"/>
    <mergeCell ref="D9:D11"/>
    <mergeCell ref="I10:I11"/>
    <mergeCell ref="J10:J11"/>
    <mergeCell ref="K10:L10"/>
    <mergeCell ref="I9:L9"/>
    <mergeCell ref="G10:H10"/>
    <mergeCell ref="A9:A11"/>
    <mergeCell ref="E10:E11"/>
  </mergeCells>
  <phoneticPr fontId="0" type="noConversion"/>
  <pageMargins left="0.70866141732283472" right="0.15748031496062992" top="0.35433070866141736" bottom="0.35433070866141736" header="0.31496062992125984" footer="0.31496062992125984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01.01.26</vt:lpstr>
      <vt:lpstr>'01.01.26'!Область_друку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2026-01-07T11:56:03Z</cp:lastPrinted>
  <dcterms:created xsi:type="dcterms:W3CDTF">2021-03-04T13:41:37Z</dcterms:created>
  <dcterms:modified xsi:type="dcterms:W3CDTF">2026-01-07T12:02:11Z</dcterms:modified>
</cp:coreProperties>
</file>