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Glavbuch 2026\Звіт щодо виконання міських цільових програм\Для Коваля\"/>
    </mc:Choice>
  </mc:AlternateContent>
  <xr:revisionPtr revIDLastSave="0" documentId="13_ncr:1_{C326A8C8-F49A-4DDA-A57B-E7E029CE69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Titles" localSheetId="0">Лист1!$12:$14</definedName>
    <definedName name="_xlnm.Print_Area" localSheetId="0">Лист1!$A$1:$P$34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8" i="1" l="1"/>
  <c r="G28" i="1"/>
  <c r="K16" i="1"/>
  <c r="J18" i="1"/>
  <c r="M18" i="1"/>
  <c r="O18" i="1" s="1"/>
  <c r="K15" i="1"/>
  <c r="K34" i="1" s="1"/>
  <c r="J16" i="1"/>
  <c r="M16" i="1" s="1"/>
  <c r="O16" i="1" s="1"/>
  <c r="J19" i="1"/>
  <c r="M19" i="1" s="1"/>
  <c r="O19" i="1" s="1"/>
  <c r="J20" i="1"/>
  <c r="M20" i="1" s="1"/>
  <c r="O20" i="1" s="1"/>
  <c r="J21" i="1"/>
  <c r="M21" i="1" s="1"/>
  <c r="O21" i="1" s="1"/>
  <c r="J24" i="1"/>
  <c r="M24" i="1" s="1"/>
  <c r="O24" i="1" s="1"/>
  <c r="J25" i="1"/>
  <c r="M25" i="1" s="1"/>
  <c r="O25" i="1" s="1"/>
  <c r="J26" i="1"/>
  <c r="M26" i="1"/>
  <c r="O26" i="1" s="1"/>
  <c r="J27" i="1"/>
  <c r="M27" i="1" s="1"/>
  <c r="O27" i="1" s="1"/>
  <c r="J28" i="1"/>
  <c r="M28" i="1" s="1"/>
  <c r="O28" i="1" s="1"/>
  <c r="J29" i="1"/>
  <c r="M29" i="1"/>
  <c r="O29" i="1" s="1"/>
  <c r="J30" i="1"/>
  <c r="M30" i="1" s="1"/>
  <c r="O30" i="1" s="1"/>
  <c r="J31" i="1"/>
  <c r="M31" i="1"/>
  <c r="O31" i="1" s="1"/>
  <c r="J32" i="1"/>
  <c r="M32" i="1" s="1"/>
  <c r="O32" i="1" s="1"/>
  <c r="J33" i="1"/>
  <c r="M33" i="1" s="1"/>
  <c r="O33" i="1" s="1"/>
  <c r="F33" i="1"/>
  <c r="F32" i="1"/>
  <c r="F30" i="1"/>
  <c r="F29" i="1"/>
  <c r="N34" i="1"/>
  <c r="J17" i="1"/>
  <c r="M17" i="1"/>
  <c r="O17" i="1" s="1"/>
  <c r="J22" i="1"/>
  <c r="M22" i="1" s="1"/>
  <c r="O22" i="1" s="1"/>
  <c r="J23" i="1"/>
  <c r="M23" i="1" s="1"/>
  <c r="O23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1" i="1"/>
  <c r="F15" i="1"/>
  <c r="L34" i="1"/>
  <c r="A22" i="1"/>
  <c r="A23" i="1" s="1"/>
  <c r="A24" i="1" s="1"/>
  <c r="A25" i="1" s="1"/>
  <c r="A26" i="1" s="1"/>
  <c r="A27" i="1" s="1"/>
  <c r="A28" i="1" s="1"/>
  <c r="H34" i="1"/>
  <c r="G34" i="1"/>
  <c r="F34" i="1" l="1"/>
  <c r="J15" i="1"/>
  <c r="J34" i="1" l="1"/>
  <c r="M34" i="1" s="1"/>
  <c r="M15" i="1"/>
  <c r="O15" i="1" s="1"/>
</calcChain>
</file>

<file path=xl/sharedStrings.xml><?xml version="1.0" encoding="utf-8"?>
<sst xmlns="http://schemas.openxmlformats.org/spreadsheetml/2006/main" count="125" uniqueCount="62">
  <si>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</si>
  <si>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</si>
  <si>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</si>
  <si>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</si>
  <si>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</si>
  <si>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</si>
  <si>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</si>
  <si>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</si>
  <si>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</si>
  <si>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</si>
  <si>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</si>
  <si>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</si>
  <si>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</si>
  <si>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Поштові видатки</t>
  </si>
  <si>
    <t>кошти місцевого бюджету</t>
  </si>
  <si>
    <t>0813242</t>
  </si>
  <si>
    <t>спеціальний фонд</t>
  </si>
  <si>
    <t xml:space="preserve">Фактичні видатки </t>
  </si>
  <si>
    <t>ВСЬОГО:</t>
  </si>
  <si>
    <t>Надання допомоги на поховання деяких категорій осіб.</t>
  </si>
  <si>
    <t xml:space="preserve">Надання щомісячної доплати до пенсії  ветеранам УПА, реабілітованим громадянам ст.1. </t>
  </si>
  <si>
    <t>Надання одноразової грошової допомоги  ветеранам УПА, реабілітованим громадянам ст.1 до ювілейних дат.</t>
  </si>
  <si>
    <t xml:space="preserve">Надання  разової грошової допомоги постраждалим І та ІІ категорії, учасникам ліквідації внаслідок аварії на ЧАЕС ІІІ категорії, вдовам померлого з числа учасників ліквідації наслідків аварії на ЧАЕС, до річниці Чорнобильської катастрофи. </t>
  </si>
  <si>
    <t xml:space="preserve">Надання  разової грошової допомоги дітям з інвалідністю, інвалідність яких пов’язана з аварією на ЧАЕС, до річниці Чорнобильської катастрофи. </t>
  </si>
  <si>
    <t>Надання разової грошової допомоги особам, яким виповнилось сто та більше років</t>
  </si>
  <si>
    <t>Надання  разової грошової допомоги громадянам, які прийняті на військову службу за контрактом до Збройних сил України та інших військових  формувань</t>
  </si>
  <si>
    <t>Проведено оплату поштових витрат</t>
  </si>
  <si>
    <t>Надання одноразової грошової допомоги учасникам АТО (ООС), бійцям – добровольцям АТО, Постраждалим учасникам Революції Гідності, Захисникам та Захисницям державного суверенітету та територіальної цілісності України у період військової агресії  РФ проти України</t>
  </si>
  <si>
    <t>Надання одноразової грошової допомоги сім’ям загиблих (померлих) учасників АТО(ООС),  бійців-добровольців АТО, постраждалих учасників Революції Гідності, загиблих (померлих) військовослужбовців, які не мають права на статус члена сім’ї загиблого (померлого) Захисника України</t>
  </si>
  <si>
    <t>Надання одноразової грошової допомоги при присвоєнні звання «Почесний громадянин Червоноградської міської територіальної громади»</t>
  </si>
  <si>
    <t>Надання одноразової грошової допомоги мешканцям громади, які опинилися в складних життєвих обставинах.</t>
  </si>
  <si>
    <t xml:space="preserve">Надання одноразової грошової допомоги  особі, яка здійснила  поховання загиблого/ померлого: учасника АТО (ООС), бійця - добровольця АТО, Постраждалого учасника Революції Гідності, Захисника чи Захисниці державного суверенітету та територіальної цілісності України у період військової агресії  РФ проти України
</t>
  </si>
  <si>
    <t xml:space="preserve">Відшкодування видатків за поховання Захисників та Захисниць державного суверенітету та територіальної цілісності України, які загинули/померли під час виконання заходів, спрямованих на забезпечення оборони України у зв’язку з військовою агресією Російської федерації проти України
</t>
  </si>
  <si>
    <t>Надання щомісячної грошової допомоги громадянам, які проходять курс гемодіалізу</t>
  </si>
  <si>
    <t>Проведена одноразова виплата допомоги 2 одержувачам</t>
  </si>
  <si>
    <t xml:space="preserve">Надання разової грошової допомоги до  річниці створення УПА: ветеранам УПА, вдовам/вдівцям політв’язнів та ветеранів УПА </t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</si>
  <si>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Шептицької міської ради № 3256 від 23.01.2025р.</t>
    </r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</si>
  <si>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</si>
  <si>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 xml:space="preserve">Програма надання грошової допомоги найменш забезпеченим громадянам та громадянам, які опинилися в складних життєвих ситуаціях на 2025 рік </t>
    </r>
  </si>
  <si>
    <t>Передбачене фінансування на 2025 рік</t>
  </si>
  <si>
    <t>Касові видатки на 2025 рік</t>
  </si>
  <si>
    <t xml:space="preserve">Надання та виплата одноразової грошової допомоги на/за встановлення пам’ятних знаків на могилах загиблих (померлих) Захисників та Захисниць України, ветеранів війни, бійців-добровольців АТО, постраждалих учасників Революції Гідності, на умовах співфінансування, з врахуванням індексу фінансової спроможності громади, в рамках реалізації Комплексної програми соціальної підтримки у Львівській області учасників АТО (ООС), бійців-добровольців АТО, Захисників та Захисниць України, членів їх сімей, а також родин Героїв Небесної Сотні на 2021-2025 роки. </t>
  </si>
  <si>
    <t>Проведена щомісячна виплата допомоги 5 одержувачам</t>
  </si>
  <si>
    <t>Проведена щомісячна виплата допомоги 1 одержувачу</t>
  </si>
  <si>
    <t>Проведена одноразова виплата допомоги 152 одержувачам</t>
  </si>
  <si>
    <t>Проведена щомісячна виплата допомоги 23 одержувачам</t>
  </si>
  <si>
    <t xml:space="preserve">Надання разової грошової допомоги у зв’язку з нагородженням Відзнакою міського голови. </t>
  </si>
  <si>
    <t>ЩОДО ВИКОНАННЯ МІСЬКОЇ  ЦІЛЬОВОЇ ПРОГРАМИ СТАНОМ  НА  01.01.2026р.</t>
  </si>
  <si>
    <t>Проведена одноразова виплата допомоги 78 одержувачам</t>
  </si>
  <si>
    <t>Проведена одноразова виплата допомоги 2701 одержувачу</t>
  </si>
  <si>
    <t>Проведена одноразова виплата допомоги 66 одержувачам</t>
  </si>
  <si>
    <t>Проведена одноразова виплата допомоги 1291 одержувачу</t>
  </si>
  <si>
    <t>Проведена одноразова виплата допомоги 46 одержувачам</t>
  </si>
  <si>
    <t>Проведена одноразова виплата допомоги 8 одержувачам</t>
  </si>
  <si>
    <t>Проведена одноразова виплата допомоги 14 одержувачам</t>
  </si>
  <si>
    <t>Проведено 144 виплати відшкодування</t>
  </si>
  <si>
    <t>Проведена одноразова виплата допомоги 60 одержувачам</t>
  </si>
  <si>
    <t>Проведена одноразова виплата допомоги 23 одержувачам</t>
  </si>
  <si>
    <t xml:space="preserve">Субвенція на придбання житла особам з інвалідністю ІІІ групи внаслідок війни, які брали участь у заходах, необхідних для забезпечення оборони України, захисту безпеки населення та інтересів держави у звязку із військовою агресією </t>
  </si>
  <si>
    <t>ЗАТВЕРДЖЕНО</t>
  </si>
  <si>
    <t>рішення Шептицької міської ради</t>
  </si>
  <si>
    <t>______________ №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</si>
</sst>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2" fontId="5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4" fontId="5" fillId="0" borderId="1" xfId="0" applyNumberFormat="1" applyFont="1" applyBorder="1" applyAlignment="1">
      <alignment horizontal="right" vertical="center" wrapText="1" readingOrder="1"/>
    </xf>
    <xf numFmtId="0" fontId="5" fillId="0" borderId="1" xfId="0" applyNumberFormat="1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zoomScale="85" zoomScaleNormal="80" workbookViewId="0">
      <selection activeCell="H33" sqref="H33"/>
    </sheetView>
  </sheetViews>
  <sheetFormatPr defaultRowHeight="14.4" x14ac:dyDescent="0.3"/>
  <cols>
    <col min="1" max="1" width="5" style="3" customWidth="1"/>
    <col min="2" max="2" width="48" style="3" customWidth="1"/>
    <col min="3" max="3" width="12.44140625" style="3" customWidth="1"/>
    <col min="4" max="5" width="9.109375" style="3"/>
    <col min="6" max="6" width="14.5546875" style="3" customWidth="1"/>
    <col min="7" max="7" width="13.33203125" style="3" customWidth="1"/>
    <col min="8" max="8" width="14.6640625" style="3" customWidth="1"/>
    <col min="9" max="9" width="9.109375" style="3"/>
    <col min="10" max="10" width="12.5546875" style="3" customWidth="1"/>
    <col min="11" max="11" width="12.44140625" style="3" customWidth="1"/>
    <col min="12" max="12" width="11.44140625" style="3" customWidth="1"/>
    <col min="13" max="13" width="12.88671875" style="3" customWidth="1"/>
    <col min="14" max="15" width="13.5546875" style="3" customWidth="1"/>
    <col min="16" max="16" width="24" style="3" customWidth="1"/>
  </cols>
  <sheetData>
    <row r="1" spans="1:16" s="1" customFormat="1" ht="18" x14ac:dyDescent="0.35">
      <c r="N1" s="1" t="s">
        <v>59</v>
      </c>
    </row>
    <row r="2" spans="1:16" x14ac:dyDescent="0.3">
      <c r="N2" s="3" t="s">
        <v>60</v>
      </c>
    </row>
    <row r="3" spans="1:16" x14ac:dyDescent="0.3">
      <c r="N3" s="3" t="s">
        <v>61</v>
      </c>
    </row>
    <row r="4" spans="1:16" ht="48.6" customHeight="1" x14ac:dyDescent="0.3"/>
    <row r="5" spans="1:16" ht="18" x14ac:dyDescent="0.35">
      <c r="A5" s="17" t="s">
        <v>11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7.25" customHeight="1" x14ac:dyDescent="0.3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58.8" customHeight="1" x14ac:dyDescent="0.35">
      <c r="A7" s="19" t="s">
        <v>38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ht="27" customHeight="1" x14ac:dyDescent="0.35">
      <c r="A8" s="20" t="s">
        <v>36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ht="27" customHeight="1" x14ac:dyDescent="0.35">
      <c r="A9" s="1" t="s">
        <v>37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8.600000000000001" customHeight="1" x14ac:dyDescent="0.3">
      <c r="P11" s="8" t="s">
        <v>10</v>
      </c>
    </row>
    <row r="12" spans="1:16" s="4" customFormat="1" ht="43.2" customHeight="1" x14ac:dyDescent="0.3">
      <c r="A12" s="16" t="s">
        <v>7</v>
      </c>
      <c r="B12" s="16" t="s">
        <v>0</v>
      </c>
      <c r="C12" s="16" t="s">
        <v>1</v>
      </c>
      <c r="D12" s="16" t="s">
        <v>2</v>
      </c>
      <c r="E12" s="21" t="s">
        <v>39</v>
      </c>
      <c r="F12" s="22"/>
      <c r="G12" s="22"/>
      <c r="H12" s="23"/>
      <c r="I12" s="16" t="s">
        <v>40</v>
      </c>
      <c r="J12" s="16"/>
      <c r="K12" s="16"/>
      <c r="L12" s="16"/>
      <c r="M12" s="16" t="s">
        <v>17</v>
      </c>
      <c r="N12" s="16" t="s">
        <v>8</v>
      </c>
      <c r="O12" s="16" t="s">
        <v>9</v>
      </c>
      <c r="P12" s="16" t="s">
        <v>12</v>
      </c>
    </row>
    <row r="13" spans="1:16" s="4" customFormat="1" ht="13.8" x14ac:dyDescent="0.3">
      <c r="A13" s="16"/>
      <c r="B13" s="16"/>
      <c r="C13" s="16"/>
      <c r="D13" s="16"/>
      <c r="E13" s="16" t="s">
        <v>3</v>
      </c>
      <c r="F13" s="16" t="s">
        <v>4</v>
      </c>
      <c r="G13" s="16" t="s">
        <v>5</v>
      </c>
      <c r="H13" s="16"/>
      <c r="I13" s="16" t="s">
        <v>3</v>
      </c>
      <c r="J13" s="16" t="s">
        <v>4</v>
      </c>
      <c r="K13" s="16" t="s">
        <v>5</v>
      </c>
      <c r="L13" s="16"/>
      <c r="M13" s="16"/>
      <c r="N13" s="16"/>
      <c r="O13" s="16"/>
      <c r="P13" s="16"/>
    </row>
    <row r="14" spans="1:16" s="4" customFormat="1" ht="48.75" customHeight="1" x14ac:dyDescent="0.3">
      <c r="A14" s="16"/>
      <c r="B14" s="16"/>
      <c r="C14" s="16"/>
      <c r="D14" s="16"/>
      <c r="E14" s="16"/>
      <c r="F14" s="16"/>
      <c r="G14" s="6" t="s">
        <v>6</v>
      </c>
      <c r="H14" s="6" t="s">
        <v>16</v>
      </c>
      <c r="I14" s="16"/>
      <c r="J14" s="16"/>
      <c r="K14" s="6" t="s">
        <v>6</v>
      </c>
      <c r="L14" s="6" t="s">
        <v>16</v>
      </c>
      <c r="M14" s="16"/>
      <c r="N14" s="16"/>
      <c r="O14" s="16"/>
      <c r="P14" s="16"/>
    </row>
    <row r="15" spans="1:16" s="5" customFormat="1" ht="45.75" customHeight="1" x14ac:dyDescent="0.25">
      <c r="A15" s="9">
        <v>1</v>
      </c>
      <c r="B15" s="13" t="s">
        <v>19</v>
      </c>
      <c r="C15" s="10" t="s">
        <v>15</v>
      </c>
      <c r="D15" s="9">
        <v>2730</v>
      </c>
      <c r="E15" s="9" t="s">
        <v>14</v>
      </c>
      <c r="F15" s="14">
        <f>G15+H15</f>
        <v>196800</v>
      </c>
      <c r="G15" s="14">
        <v>196800</v>
      </c>
      <c r="H15" s="14">
        <v>0</v>
      </c>
      <c r="I15" s="9" t="s">
        <v>14</v>
      </c>
      <c r="J15" s="14">
        <f>K15+L15</f>
        <v>187200</v>
      </c>
      <c r="K15" s="14">
        <f>151200+36000</f>
        <v>187200</v>
      </c>
      <c r="L15" s="14">
        <v>0</v>
      </c>
      <c r="M15" s="14">
        <f>J15</f>
        <v>187200</v>
      </c>
      <c r="N15" s="14">
        <v>0</v>
      </c>
      <c r="O15" s="14">
        <f>M15-J15</f>
        <v>0</v>
      </c>
      <c r="P15" s="11" t="s">
        <v>48</v>
      </c>
    </row>
    <row r="16" spans="1:16" s="5" customFormat="1" ht="55.5" customHeight="1" x14ac:dyDescent="0.25">
      <c r="A16" s="9">
        <v>2</v>
      </c>
      <c r="B16" s="13" t="s">
        <v>20</v>
      </c>
      <c r="C16" s="10" t="s">
        <v>15</v>
      </c>
      <c r="D16" s="9">
        <v>2730</v>
      </c>
      <c r="E16" s="9" t="s">
        <v>14</v>
      </c>
      <c r="F16" s="14">
        <f t="shared" ref="F16:F31" si="0">G16+H16</f>
        <v>24400</v>
      </c>
      <c r="G16" s="14">
        <v>24400</v>
      </c>
      <c r="H16" s="14">
        <v>0</v>
      </c>
      <c r="I16" s="9" t="s">
        <v>14</v>
      </c>
      <c r="J16" s="14">
        <f t="shared" ref="J16:J31" si="1">K16+L16</f>
        <v>24400</v>
      </c>
      <c r="K16" s="14">
        <f>14800+9600</f>
        <v>24400</v>
      </c>
      <c r="L16" s="14">
        <v>0</v>
      </c>
      <c r="M16" s="14">
        <f t="shared" ref="M16:M31" si="2">J16</f>
        <v>24400</v>
      </c>
      <c r="N16" s="14">
        <v>0</v>
      </c>
      <c r="O16" s="14">
        <f t="shared" ref="O16:O33" si="3">M16-J16</f>
        <v>0</v>
      </c>
      <c r="P16" s="11" t="s">
        <v>42</v>
      </c>
    </row>
    <row r="17" spans="1:16" s="5" customFormat="1" ht="62.25" customHeight="1" x14ac:dyDescent="0.25">
      <c r="A17" s="9">
        <v>3</v>
      </c>
      <c r="B17" s="13" t="s">
        <v>21</v>
      </c>
      <c r="C17" s="10" t="s">
        <v>15</v>
      </c>
      <c r="D17" s="9">
        <v>2730</v>
      </c>
      <c r="E17" s="9" t="s">
        <v>14</v>
      </c>
      <c r="F17" s="14">
        <f t="shared" si="0"/>
        <v>1000</v>
      </c>
      <c r="G17" s="14">
        <v>1000</v>
      </c>
      <c r="H17" s="14">
        <v>0</v>
      </c>
      <c r="I17" s="9" t="s">
        <v>14</v>
      </c>
      <c r="J17" s="14">
        <f t="shared" si="1"/>
        <v>1000</v>
      </c>
      <c r="K17" s="14">
        <v>1000</v>
      </c>
      <c r="L17" s="14">
        <v>0</v>
      </c>
      <c r="M17" s="14">
        <f t="shared" si="2"/>
        <v>1000</v>
      </c>
      <c r="N17" s="14">
        <v>0</v>
      </c>
      <c r="O17" s="14">
        <f t="shared" si="3"/>
        <v>0</v>
      </c>
      <c r="P17" s="11" t="s">
        <v>43</v>
      </c>
    </row>
    <row r="18" spans="1:16" s="5" customFormat="1" ht="57.75" customHeight="1" x14ac:dyDescent="0.25">
      <c r="A18" s="9">
        <v>4</v>
      </c>
      <c r="B18" s="13" t="s">
        <v>30</v>
      </c>
      <c r="C18" s="10" t="s">
        <v>15</v>
      </c>
      <c r="D18" s="9">
        <v>2730</v>
      </c>
      <c r="E18" s="9" t="s">
        <v>14</v>
      </c>
      <c r="F18" s="14">
        <f t="shared" si="0"/>
        <v>15426900</v>
      </c>
      <c r="G18" s="14">
        <v>15426900</v>
      </c>
      <c r="H18" s="14">
        <v>0</v>
      </c>
      <c r="I18" s="9" t="s">
        <v>14</v>
      </c>
      <c r="J18" s="14">
        <f t="shared" si="1"/>
        <v>15301528</v>
      </c>
      <c r="K18" s="14">
        <v>15301528</v>
      </c>
      <c r="L18" s="14">
        <v>0</v>
      </c>
      <c r="M18" s="14">
        <f>J18</f>
        <v>15301528</v>
      </c>
      <c r="N18" s="14">
        <v>0</v>
      </c>
      <c r="O18" s="14">
        <f t="shared" si="3"/>
        <v>0</v>
      </c>
      <c r="P18" s="12" t="s">
        <v>49</v>
      </c>
    </row>
    <row r="19" spans="1:16" s="5" customFormat="1" ht="98.25" customHeight="1" x14ac:dyDescent="0.25">
      <c r="A19" s="9">
        <v>5</v>
      </c>
      <c r="B19" s="13" t="s">
        <v>31</v>
      </c>
      <c r="C19" s="10" t="s">
        <v>15</v>
      </c>
      <c r="D19" s="9">
        <v>2730</v>
      </c>
      <c r="E19" s="9" t="s">
        <v>14</v>
      </c>
      <c r="F19" s="14">
        <f t="shared" si="0"/>
        <v>670000</v>
      </c>
      <c r="G19" s="14">
        <v>670000</v>
      </c>
      <c r="H19" s="14">
        <v>0</v>
      </c>
      <c r="I19" s="9" t="s">
        <v>14</v>
      </c>
      <c r="J19" s="14">
        <f t="shared" si="1"/>
        <v>660000</v>
      </c>
      <c r="K19" s="14">
        <v>660000</v>
      </c>
      <c r="L19" s="14">
        <v>0</v>
      </c>
      <c r="M19" s="14">
        <f t="shared" si="2"/>
        <v>660000</v>
      </c>
      <c r="N19" s="14">
        <v>0</v>
      </c>
      <c r="O19" s="14">
        <f t="shared" si="3"/>
        <v>0</v>
      </c>
      <c r="P19" s="11" t="s">
        <v>50</v>
      </c>
    </row>
    <row r="20" spans="1:16" s="5" customFormat="1" ht="78.75" customHeight="1" x14ac:dyDescent="0.25">
      <c r="A20" s="9">
        <v>6</v>
      </c>
      <c r="B20" s="13" t="s">
        <v>27</v>
      </c>
      <c r="C20" s="10" t="s">
        <v>15</v>
      </c>
      <c r="D20" s="9">
        <v>2730</v>
      </c>
      <c r="E20" s="9" t="s">
        <v>14</v>
      </c>
      <c r="F20" s="14">
        <f t="shared" si="0"/>
        <v>4210400</v>
      </c>
      <c r="G20" s="14">
        <v>4210400</v>
      </c>
      <c r="H20" s="14">
        <v>0</v>
      </c>
      <c r="I20" s="9" t="s">
        <v>14</v>
      </c>
      <c r="J20" s="14">
        <f t="shared" si="1"/>
        <v>3909148</v>
      </c>
      <c r="K20" s="14">
        <v>3909148</v>
      </c>
      <c r="L20" s="14">
        <v>0</v>
      </c>
      <c r="M20" s="14">
        <f t="shared" si="2"/>
        <v>3909148</v>
      </c>
      <c r="N20" s="14">
        <v>0</v>
      </c>
      <c r="O20" s="14">
        <f t="shared" si="3"/>
        <v>0</v>
      </c>
      <c r="P20" s="12" t="s">
        <v>51</v>
      </c>
    </row>
    <row r="21" spans="1:16" s="5" customFormat="1" ht="68.25" customHeight="1" x14ac:dyDescent="0.25">
      <c r="A21" s="9">
        <v>7</v>
      </c>
      <c r="B21" s="13" t="s">
        <v>28</v>
      </c>
      <c r="C21" s="10" t="s">
        <v>15</v>
      </c>
      <c r="D21" s="9">
        <v>2730</v>
      </c>
      <c r="E21" s="9" t="s">
        <v>14</v>
      </c>
      <c r="F21" s="14">
        <f t="shared" si="0"/>
        <v>768000</v>
      </c>
      <c r="G21" s="14">
        <v>768000</v>
      </c>
      <c r="H21" s="14">
        <v>0</v>
      </c>
      <c r="I21" s="9" t="s">
        <v>14</v>
      </c>
      <c r="J21" s="14">
        <f t="shared" si="1"/>
        <v>736000</v>
      </c>
      <c r="K21" s="14">
        <v>736000</v>
      </c>
      <c r="L21" s="14">
        <v>0</v>
      </c>
      <c r="M21" s="14">
        <f t="shared" si="2"/>
        <v>736000</v>
      </c>
      <c r="N21" s="14">
        <v>0</v>
      </c>
      <c r="O21" s="14">
        <f t="shared" si="3"/>
        <v>0</v>
      </c>
      <c r="P21" s="12" t="s">
        <v>52</v>
      </c>
    </row>
    <row r="22" spans="1:16" s="5" customFormat="1" ht="66.75" customHeight="1" x14ac:dyDescent="0.25">
      <c r="A22" s="9">
        <f>A21+1</f>
        <v>8</v>
      </c>
      <c r="B22" s="13" t="s">
        <v>22</v>
      </c>
      <c r="C22" s="10" t="s">
        <v>15</v>
      </c>
      <c r="D22" s="9">
        <v>2730</v>
      </c>
      <c r="E22" s="9" t="s">
        <v>14</v>
      </c>
      <c r="F22" s="14">
        <f t="shared" si="0"/>
        <v>152000</v>
      </c>
      <c r="G22" s="14">
        <v>152000</v>
      </c>
      <c r="H22" s="14">
        <v>0</v>
      </c>
      <c r="I22" s="9" t="s">
        <v>14</v>
      </c>
      <c r="J22" s="14">
        <f t="shared" si="1"/>
        <v>152000</v>
      </c>
      <c r="K22" s="14">
        <v>152000</v>
      </c>
      <c r="L22" s="14">
        <v>0</v>
      </c>
      <c r="M22" s="14">
        <f t="shared" si="2"/>
        <v>152000</v>
      </c>
      <c r="N22" s="14">
        <v>0</v>
      </c>
      <c r="O22" s="14">
        <f t="shared" si="3"/>
        <v>0</v>
      </c>
      <c r="P22" s="12" t="s">
        <v>44</v>
      </c>
    </row>
    <row r="23" spans="1:16" s="5" customFormat="1" ht="41.25" customHeight="1" x14ac:dyDescent="0.25">
      <c r="A23" s="9">
        <f t="shared" ref="A23:A28" si="4">A22+1</f>
        <v>9</v>
      </c>
      <c r="B23" s="13" t="s">
        <v>23</v>
      </c>
      <c r="C23" s="10" t="s">
        <v>15</v>
      </c>
      <c r="D23" s="9">
        <v>2730</v>
      </c>
      <c r="E23" s="9" t="s">
        <v>14</v>
      </c>
      <c r="F23" s="14">
        <f t="shared" si="0"/>
        <v>1500</v>
      </c>
      <c r="G23" s="14">
        <v>1500</v>
      </c>
      <c r="H23" s="14">
        <v>0</v>
      </c>
      <c r="I23" s="9" t="s">
        <v>14</v>
      </c>
      <c r="J23" s="14">
        <f t="shared" si="1"/>
        <v>1500</v>
      </c>
      <c r="K23" s="14">
        <v>1500</v>
      </c>
      <c r="L23" s="14">
        <v>0</v>
      </c>
      <c r="M23" s="14">
        <f t="shared" si="2"/>
        <v>1500</v>
      </c>
      <c r="N23" s="14">
        <v>0</v>
      </c>
      <c r="O23" s="14">
        <f t="shared" si="3"/>
        <v>0</v>
      </c>
      <c r="P23" s="11" t="s">
        <v>43</v>
      </c>
    </row>
    <row r="24" spans="1:16" s="5" customFormat="1" ht="46.5" customHeight="1" x14ac:dyDescent="0.25">
      <c r="A24" s="9">
        <f t="shared" si="4"/>
        <v>10</v>
      </c>
      <c r="B24" s="13" t="s">
        <v>24</v>
      </c>
      <c r="C24" s="10" t="s">
        <v>15</v>
      </c>
      <c r="D24" s="9">
        <v>2730</v>
      </c>
      <c r="E24" s="9" t="s">
        <v>14</v>
      </c>
      <c r="F24" s="14">
        <f t="shared" si="0"/>
        <v>1500</v>
      </c>
      <c r="G24" s="14">
        <v>1500</v>
      </c>
      <c r="H24" s="14">
        <v>0</v>
      </c>
      <c r="I24" s="9" t="s">
        <v>14</v>
      </c>
      <c r="J24" s="14">
        <f t="shared" si="1"/>
        <v>1500</v>
      </c>
      <c r="K24" s="14">
        <v>1500</v>
      </c>
      <c r="L24" s="14">
        <v>0</v>
      </c>
      <c r="M24" s="14">
        <f t="shared" si="2"/>
        <v>1500</v>
      </c>
      <c r="N24" s="14">
        <v>0</v>
      </c>
      <c r="O24" s="14">
        <f t="shared" si="3"/>
        <v>0</v>
      </c>
      <c r="P24" s="11" t="s">
        <v>43</v>
      </c>
    </row>
    <row r="25" spans="1:16" s="5" customFormat="1" ht="50.25" customHeight="1" x14ac:dyDescent="0.25">
      <c r="A25" s="9">
        <f t="shared" si="4"/>
        <v>11</v>
      </c>
      <c r="B25" s="13" t="s">
        <v>46</v>
      </c>
      <c r="C25" s="10" t="s">
        <v>15</v>
      </c>
      <c r="D25" s="9">
        <v>2730</v>
      </c>
      <c r="E25" s="9" t="s">
        <v>14</v>
      </c>
      <c r="F25" s="14">
        <f t="shared" si="0"/>
        <v>4500</v>
      </c>
      <c r="G25" s="14">
        <v>4500</v>
      </c>
      <c r="H25" s="14">
        <v>0</v>
      </c>
      <c r="I25" s="9" t="s">
        <v>14</v>
      </c>
      <c r="J25" s="14">
        <f t="shared" si="1"/>
        <v>4000</v>
      </c>
      <c r="K25" s="14">
        <v>4000</v>
      </c>
      <c r="L25" s="14">
        <v>0</v>
      </c>
      <c r="M25" s="14">
        <f t="shared" si="2"/>
        <v>4000</v>
      </c>
      <c r="N25" s="14">
        <v>0</v>
      </c>
      <c r="O25" s="14">
        <f t="shared" si="3"/>
        <v>0</v>
      </c>
      <c r="P25" s="12" t="s">
        <v>53</v>
      </c>
    </row>
    <row r="26" spans="1:16" s="5" customFormat="1" ht="56.25" customHeight="1" x14ac:dyDescent="0.25">
      <c r="A26" s="9">
        <f t="shared" si="4"/>
        <v>12</v>
      </c>
      <c r="B26" s="13" t="s">
        <v>25</v>
      </c>
      <c r="C26" s="10" t="s">
        <v>15</v>
      </c>
      <c r="D26" s="9">
        <v>2730</v>
      </c>
      <c r="E26" s="9" t="s">
        <v>14</v>
      </c>
      <c r="F26" s="14">
        <f t="shared" si="0"/>
        <v>42000</v>
      </c>
      <c r="G26" s="14">
        <v>42000</v>
      </c>
      <c r="H26" s="14">
        <v>0</v>
      </c>
      <c r="I26" s="9" t="s">
        <v>14</v>
      </c>
      <c r="J26" s="14">
        <f t="shared" si="1"/>
        <v>42000</v>
      </c>
      <c r="K26" s="14">
        <v>42000</v>
      </c>
      <c r="L26" s="14">
        <v>0</v>
      </c>
      <c r="M26" s="14">
        <f t="shared" si="2"/>
        <v>42000</v>
      </c>
      <c r="N26" s="14">
        <v>0</v>
      </c>
      <c r="O26" s="14">
        <f t="shared" si="3"/>
        <v>0</v>
      </c>
      <c r="P26" s="11" t="s">
        <v>54</v>
      </c>
    </row>
    <row r="27" spans="1:16" s="5" customFormat="1" ht="74.25" customHeight="1" x14ac:dyDescent="0.25">
      <c r="A27" s="9">
        <f t="shared" si="4"/>
        <v>13</v>
      </c>
      <c r="B27" s="13" t="s">
        <v>35</v>
      </c>
      <c r="C27" s="10" t="s">
        <v>15</v>
      </c>
      <c r="D27" s="9">
        <v>2730</v>
      </c>
      <c r="E27" s="9" t="s">
        <v>14</v>
      </c>
      <c r="F27" s="14">
        <f t="shared" si="0"/>
        <v>23000</v>
      </c>
      <c r="G27" s="14">
        <v>23000</v>
      </c>
      <c r="H27" s="14">
        <v>0</v>
      </c>
      <c r="I27" s="9" t="s">
        <v>14</v>
      </c>
      <c r="J27" s="14">
        <f t="shared" si="1"/>
        <v>23000</v>
      </c>
      <c r="K27" s="14">
        <v>23000</v>
      </c>
      <c r="L27" s="14">
        <v>0</v>
      </c>
      <c r="M27" s="14">
        <f t="shared" si="2"/>
        <v>23000</v>
      </c>
      <c r="N27" s="14">
        <v>0</v>
      </c>
      <c r="O27" s="14">
        <f t="shared" si="3"/>
        <v>0</v>
      </c>
      <c r="P27" s="11" t="s">
        <v>57</v>
      </c>
    </row>
    <row r="28" spans="1:16" s="5" customFormat="1" ht="87.75" customHeight="1" x14ac:dyDescent="0.25">
      <c r="A28" s="9">
        <f t="shared" si="4"/>
        <v>14</v>
      </c>
      <c r="B28" s="13" t="s">
        <v>32</v>
      </c>
      <c r="C28" s="10" t="s">
        <v>15</v>
      </c>
      <c r="D28" s="9">
        <v>2730</v>
      </c>
      <c r="E28" s="9" t="s">
        <v>14</v>
      </c>
      <c r="F28" s="14">
        <f t="shared" si="0"/>
        <v>599500</v>
      </c>
      <c r="G28" s="14">
        <f>534020+65480</f>
        <v>599500</v>
      </c>
      <c r="H28" s="14">
        <v>0</v>
      </c>
      <c r="I28" s="9" t="s">
        <v>14</v>
      </c>
      <c r="J28" s="14">
        <f t="shared" si="1"/>
        <v>586530.65</v>
      </c>
      <c r="K28" s="14">
        <f>529890.65+56640</f>
        <v>586530.65</v>
      </c>
      <c r="L28" s="14">
        <v>0</v>
      </c>
      <c r="M28" s="14">
        <f t="shared" si="2"/>
        <v>586530.65</v>
      </c>
      <c r="N28" s="14">
        <v>0</v>
      </c>
      <c r="O28" s="14">
        <f t="shared" si="3"/>
        <v>0</v>
      </c>
      <c r="P28" s="11" t="s">
        <v>55</v>
      </c>
    </row>
    <row r="29" spans="1:16" s="5" customFormat="1" ht="57" customHeight="1" x14ac:dyDescent="0.25">
      <c r="A29" s="9">
        <v>15</v>
      </c>
      <c r="B29" s="13" t="s">
        <v>33</v>
      </c>
      <c r="C29" s="10" t="s">
        <v>15</v>
      </c>
      <c r="D29" s="9">
        <v>2730</v>
      </c>
      <c r="E29" s="9" t="s">
        <v>14</v>
      </c>
      <c r="F29" s="14">
        <f>G29+H29</f>
        <v>282900</v>
      </c>
      <c r="G29" s="14">
        <v>282900</v>
      </c>
      <c r="H29" s="14">
        <v>0</v>
      </c>
      <c r="I29" s="9" t="s">
        <v>14</v>
      </c>
      <c r="J29" s="14">
        <f>K29+L29</f>
        <v>282889.40000000002</v>
      </c>
      <c r="K29" s="14">
        <v>282889.40000000002</v>
      </c>
      <c r="L29" s="14">
        <v>0</v>
      </c>
      <c r="M29" s="14">
        <f>J29</f>
        <v>282889.40000000002</v>
      </c>
      <c r="N29" s="14">
        <v>0</v>
      </c>
      <c r="O29" s="14">
        <f t="shared" si="3"/>
        <v>0</v>
      </c>
      <c r="P29" s="11" t="s">
        <v>45</v>
      </c>
    </row>
    <row r="30" spans="1:16" s="5" customFormat="1" ht="57" customHeight="1" x14ac:dyDescent="0.25">
      <c r="A30" s="9">
        <v>16</v>
      </c>
      <c r="B30" s="13" t="s">
        <v>29</v>
      </c>
      <c r="C30" s="10" t="s">
        <v>15</v>
      </c>
      <c r="D30" s="9">
        <v>2730</v>
      </c>
      <c r="E30" s="9" t="s">
        <v>14</v>
      </c>
      <c r="F30" s="14">
        <f>G30+H30</f>
        <v>385000</v>
      </c>
      <c r="G30" s="14">
        <v>385000</v>
      </c>
      <c r="H30" s="14">
        <v>0</v>
      </c>
      <c r="I30" s="9" t="s">
        <v>14</v>
      </c>
      <c r="J30" s="14">
        <f>K30+L30</f>
        <v>330000</v>
      </c>
      <c r="K30" s="14">
        <v>330000</v>
      </c>
      <c r="L30" s="14">
        <v>0</v>
      </c>
      <c r="M30" s="14">
        <f>J30</f>
        <v>330000</v>
      </c>
      <c r="N30" s="14">
        <v>0</v>
      </c>
      <c r="O30" s="14">
        <f t="shared" si="3"/>
        <v>0</v>
      </c>
      <c r="P30" s="11" t="s">
        <v>50</v>
      </c>
    </row>
    <row r="31" spans="1:16" s="5" customFormat="1" ht="141" customHeight="1" x14ac:dyDescent="0.25">
      <c r="A31" s="9">
        <v>17</v>
      </c>
      <c r="B31" s="13" t="s">
        <v>41</v>
      </c>
      <c r="C31" s="10" t="s">
        <v>15</v>
      </c>
      <c r="D31" s="9">
        <v>2730</v>
      </c>
      <c r="E31" s="9" t="s">
        <v>14</v>
      </c>
      <c r="F31" s="14">
        <f t="shared" si="0"/>
        <v>1830000</v>
      </c>
      <c r="G31" s="14">
        <v>1830000</v>
      </c>
      <c r="H31" s="14">
        <v>0</v>
      </c>
      <c r="I31" s="9" t="s">
        <v>14</v>
      </c>
      <c r="J31" s="14">
        <f t="shared" si="1"/>
        <v>1800000</v>
      </c>
      <c r="K31" s="14">
        <v>1800000</v>
      </c>
      <c r="L31" s="14">
        <v>0</v>
      </c>
      <c r="M31" s="14">
        <f t="shared" si="2"/>
        <v>1800000</v>
      </c>
      <c r="N31" s="14">
        <v>0</v>
      </c>
      <c r="O31" s="14">
        <f t="shared" si="3"/>
        <v>0</v>
      </c>
      <c r="P31" s="11" t="s">
        <v>56</v>
      </c>
    </row>
    <row r="32" spans="1:16" s="5" customFormat="1" ht="46.5" customHeight="1" x14ac:dyDescent="0.25">
      <c r="A32" s="9">
        <v>18</v>
      </c>
      <c r="B32" s="13" t="s">
        <v>13</v>
      </c>
      <c r="C32" s="10" t="s">
        <v>15</v>
      </c>
      <c r="D32" s="9">
        <v>2240</v>
      </c>
      <c r="E32" s="9" t="s">
        <v>14</v>
      </c>
      <c r="F32" s="14">
        <f>G32+H32</f>
        <v>9000</v>
      </c>
      <c r="G32" s="14">
        <v>9000</v>
      </c>
      <c r="H32" s="14">
        <v>0</v>
      </c>
      <c r="I32" s="9" t="s">
        <v>14</v>
      </c>
      <c r="J32" s="14">
        <f>K32+L32</f>
        <v>9000</v>
      </c>
      <c r="K32" s="14">
        <v>9000</v>
      </c>
      <c r="L32" s="14">
        <v>0</v>
      </c>
      <c r="M32" s="14">
        <f>J32</f>
        <v>9000</v>
      </c>
      <c r="N32" s="14">
        <v>0</v>
      </c>
      <c r="O32" s="14">
        <f t="shared" si="3"/>
        <v>0</v>
      </c>
      <c r="P32" s="11" t="s">
        <v>26</v>
      </c>
    </row>
    <row r="33" spans="1:16" s="5" customFormat="1" ht="76.5" customHeight="1" x14ac:dyDescent="0.25">
      <c r="A33" s="9">
        <v>19</v>
      </c>
      <c r="B33" s="15" t="s">
        <v>58</v>
      </c>
      <c r="C33" s="10" t="s">
        <v>15</v>
      </c>
      <c r="D33" s="9">
        <v>3240</v>
      </c>
      <c r="E33" s="9" t="s">
        <v>14</v>
      </c>
      <c r="F33" s="14">
        <f>G33+H33</f>
        <v>558348</v>
      </c>
      <c r="G33" s="14">
        <v>0</v>
      </c>
      <c r="H33" s="14">
        <v>558348</v>
      </c>
      <c r="I33" s="9" t="s">
        <v>14</v>
      </c>
      <c r="J33" s="14">
        <f>K33+L33</f>
        <v>558346.62</v>
      </c>
      <c r="K33" s="14">
        <v>0</v>
      </c>
      <c r="L33" s="14">
        <v>558346.62</v>
      </c>
      <c r="M33" s="14">
        <f>J33</f>
        <v>558346.62</v>
      </c>
      <c r="N33" s="14">
        <v>0</v>
      </c>
      <c r="O33" s="14">
        <f t="shared" si="3"/>
        <v>0</v>
      </c>
      <c r="P33" s="11" t="s">
        <v>34</v>
      </c>
    </row>
    <row r="34" spans="1:16" s="5" customFormat="1" ht="54" customHeight="1" x14ac:dyDescent="0.25">
      <c r="A34" s="9"/>
      <c r="B34" s="13" t="s">
        <v>18</v>
      </c>
      <c r="C34" s="9"/>
      <c r="D34" s="9"/>
      <c r="E34" s="9"/>
      <c r="F34" s="14">
        <f>SUM(F15:F33)</f>
        <v>25186748</v>
      </c>
      <c r="G34" s="14">
        <f>SUM(G15:G33)</f>
        <v>24628400</v>
      </c>
      <c r="H34" s="14">
        <f>SUM(H15:H33)</f>
        <v>558348</v>
      </c>
      <c r="I34" s="9"/>
      <c r="J34" s="14">
        <f>SUM(J15:J33)</f>
        <v>24610042.669999998</v>
      </c>
      <c r="K34" s="14">
        <f>SUM(K15:K33)</f>
        <v>24051696.049999997</v>
      </c>
      <c r="L34" s="14">
        <f>SUM(L15:L33)</f>
        <v>558346.62</v>
      </c>
      <c r="M34" s="14">
        <f>J34</f>
        <v>24610042.669999998</v>
      </c>
      <c r="N34" s="14">
        <f>SUM(N15:N33)</f>
        <v>0</v>
      </c>
      <c r="O34" s="14">
        <v>0</v>
      </c>
      <c r="P34" s="9"/>
    </row>
  </sheetData>
  <mergeCells count="20">
    <mergeCell ref="P12:P14"/>
    <mergeCell ref="M12:M14"/>
    <mergeCell ref="O12:O14"/>
    <mergeCell ref="K13:L13"/>
    <mergeCell ref="N12:N14"/>
    <mergeCell ref="A5:P5"/>
    <mergeCell ref="A7:P7"/>
    <mergeCell ref="G13:H13"/>
    <mergeCell ref="I13:I14"/>
    <mergeCell ref="I12:L12"/>
    <mergeCell ref="C12:C14"/>
    <mergeCell ref="J13:J14"/>
    <mergeCell ref="E13:E14"/>
    <mergeCell ref="D12:D14"/>
    <mergeCell ref="A8:P8"/>
    <mergeCell ref="F13:F14"/>
    <mergeCell ref="B12:B14"/>
    <mergeCell ref="E12:H12"/>
    <mergeCell ref="A6:P6"/>
    <mergeCell ref="A12:A14"/>
  </mergeCells>
  <phoneticPr fontId="0" type="noConversion"/>
  <pageMargins left="0.39370078740157483" right="0.39370078740157483" top="0.19685039370078741" bottom="0.19685039370078741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Галина К</cp:lastModifiedBy>
  <cp:lastPrinted>2026-02-05T06:50:33Z</cp:lastPrinted>
  <dcterms:created xsi:type="dcterms:W3CDTF">2021-03-04T13:41:37Z</dcterms:created>
  <dcterms:modified xsi:type="dcterms:W3CDTF">2026-02-05T06:50:42Z</dcterms:modified>
</cp:coreProperties>
</file>