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Print_Area" localSheetId="0">Лист1!$D$1:$M$59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7" i="1" l="1"/>
  <c r="J59" i="1" l="1"/>
  <c r="I59" i="1"/>
  <c r="H59" i="1"/>
  <c r="J65" i="1" l="1"/>
  <c r="I65" i="1"/>
  <c r="J64" i="1"/>
  <c r="I64" i="1"/>
  <c r="H66" i="1"/>
  <c r="H64" i="1"/>
  <c r="H65" i="1"/>
  <c r="J66" i="1"/>
  <c r="I66" i="1"/>
  <c r="K63" i="1"/>
  <c r="J67" i="1" s="1"/>
  <c r="J63" i="1"/>
  <c r="I67" i="1" s="1"/>
  <c r="H63" i="1"/>
  <c r="K38" i="1" l="1"/>
  <c r="K58" i="1" l="1"/>
  <c r="K57" i="1"/>
  <c r="K56" i="1"/>
  <c r="K54" i="1"/>
  <c r="K53" i="1"/>
  <c r="K52" i="1"/>
  <c r="K50" i="1"/>
  <c r="K49" i="1"/>
  <c r="K48" i="1"/>
  <c r="K46" i="1"/>
  <c r="K45" i="1"/>
  <c r="K44" i="1"/>
  <c r="K42" i="1"/>
  <c r="K41" i="1"/>
  <c r="K40" i="1"/>
  <c r="K37" i="1"/>
  <c r="K36" i="1"/>
  <c r="K34" i="1"/>
  <c r="K33" i="1"/>
  <c r="K32" i="1"/>
  <c r="K31" i="1"/>
  <c r="K29" i="1"/>
  <c r="K28" i="1"/>
  <c r="K27" i="1"/>
  <c r="K25" i="1"/>
  <c r="K24" i="1"/>
  <c r="K23" i="1"/>
  <c r="K21" i="1"/>
  <c r="K20" i="1"/>
  <c r="K19" i="1"/>
  <c r="K17" i="1"/>
  <c r="K16" i="1"/>
  <c r="K15" i="1"/>
  <c r="K14" i="1"/>
  <c r="K13" i="1"/>
  <c r="K12" i="1"/>
  <c r="K10" i="1"/>
  <c r="K9" i="1"/>
  <c r="K8" i="1"/>
  <c r="K59" i="1" l="1"/>
</calcChain>
</file>

<file path=xl/sharedStrings.xml><?xml version="1.0" encoding="utf-8"?>
<sst xmlns="http://schemas.openxmlformats.org/spreadsheetml/2006/main" count="116" uniqueCount="61">
  <si>
    <t>№ п/п</t>
  </si>
  <si>
    <t>Унікальний ідентифікатор публічного інвестиційного проекту / програми публічних інвестицій</t>
  </si>
  <si>
    <t>Назва публічного інвестиційного проекту / програми публічних інвестицій</t>
  </si>
  <si>
    <t>Сектор/ галузь</t>
  </si>
  <si>
    <t>Бал за пріоритезацією в єдиному проектному портфелі публічних інвестицій регіону (територіальної громади) (для нових проектів / програм)</t>
  </si>
  <si>
    <t>прогноз на наступ_x0002_ний рік</t>
  </si>
  <si>
    <t>прогноз на другий рік</t>
  </si>
  <si>
    <t>прогноз на третій рік</t>
  </si>
  <si>
    <t>Джерела і механізми фінансового забезпечення</t>
  </si>
  <si>
    <t>Головний розпорядник бюджетних коштів</t>
  </si>
  <si>
    <t>разом</t>
  </si>
  <si>
    <t>Розподіл публічних інвестицій на підготовку та реалізацію публічних інвестиційних проектів та програм публічних інвестицій</t>
  </si>
  <si>
    <t>Консолідований перелік публічних інвестиційних проектів та програм публічних інвестицій єдиного проектного портфеля публічних інвестицій регіону (територіальної громади) і розподіл публічних інвестицій на їх підготовку та реалізацію за роками у розрізі джерел і механізмів фінансового забезпечення</t>
  </si>
  <si>
    <t>Нове будівництво будівлі дистанційної променевої терапії з встановленням медичного лінійного прискорювача з енергією 6 МеВ, в КНП «ЦМЛ ШМР» за адресою: вул. Івасюка,2 в м.Шептицький, Шептицького району, Львівської області</t>
  </si>
  <si>
    <t>Реконструкція будівлі «Центру психічного здоров'я» КП «ЦМЛ ЧМР» з метою влаштування ліфтової шахти для монтажу ліфта за адресою вул. Клюсівська, 8а м. Шептицький Львівської області</t>
  </si>
  <si>
    <t>Нове будівництво котельні для Гімназії №4 Шептицької міської ради Львівської області на вулиці Музейна,4 в місті Шептицький</t>
  </si>
  <si>
    <t>Нове будівництво котельні для ЗДО №10 Шептицької міської ради Львівської області на вулиці Курбаса,6а в місті Шептицький</t>
  </si>
  <si>
    <t>Реконструкція приміщення складу для встановлення лінії з виготовлення паливних пелетів на вул.Промислова,43 в м.Шептицький Шептицького району Львівської області</t>
  </si>
  <si>
    <t>Реконструкція системи підігріву плавального басейну Палацу спорту КП СК "Шахтар"  за адресою  Львівська область,  м. Червоноград, вул. Героїв Майдану,2 із  застосуванням геотермального реверсивного охолоджувача</t>
  </si>
  <si>
    <t>Забезпечення закладів загальної середньої освіти в Червоноградській громаді засобами навчання та обладнанням в межах впровадження реформи "Нова українська школа"</t>
  </si>
  <si>
    <t>Капітальний ремонт приміщення народного дому у м. Шептицький</t>
  </si>
  <si>
    <t>Реконструкція електричних мереж з метою встановлення когенераційних установок для резервного живлення РГК-1 (під час опалювального сезону) в м.Червоноград Львівської області» Коригування</t>
  </si>
  <si>
    <t>Капітальний ремонт ПРУ  №50325 КП "ЦМЛ ЧМР" за адресою Львівська область, м.Червоноград, вул.Івасюка,2</t>
  </si>
  <si>
    <t>Капітальний ремонт (модернізація) харчоблоку Гімназії імені родини Луговських по вулиці Шептицького,17 в місті Червоноград Львівської області. Коригування.</t>
  </si>
  <si>
    <t>Капітальний ремонт харчоблоку Червоноградського ліцею по вул.Степана Бандери,17А в місті Червоноград Львівської області (коригування)</t>
  </si>
  <si>
    <t>Реконструкція електричних мереж шляхом влаштування наземної гібридної сонячної електростанції для Межирічанського водозабору Шептицького району Львівської області</t>
  </si>
  <si>
    <t>Нове будівництво «Фабрики-кухні» Шептицького вугільного мікрорегіону за адресою вул.Корольова,39  в  м.Шептицький  Львівської області</t>
  </si>
  <si>
    <t>Реконструкція водопровідної мережі м.Червоноград Львівської області. Коригування</t>
  </si>
  <si>
    <t>Охорона здоров’я</t>
  </si>
  <si>
    <t>Освіта і наука</t>
  </si>
  <si>
    <t>Енергетика</t>
  </si>
  <si>
    <t>Культура та інформація</t>
  </si>
  <si>
    <t>Муніципальна інфраструктура та послуги</t>
  </si>
  <si>
    <t>Економічна діяльність</t>
  </si>
  <si>
    <t>дб</t>
  </si>
  <si>
    <t>об</t>
  </si>
  <si>
    <t>мб</t>
  </si>
  <si>
    <t>РАЗОМ:</t>
  </si>
  <si>
    <t xml:space="preserve">DREAM-UA-051125-5BB7E619 </t>
  </si>
  <si>
    <t>DREAM-UA-051125-4AD676D4</t>
  </si>
  <si>
    <t>DREAM-UA-190925-369DC13D</t>
  </si>
  <si>
    <t>DREAM-UA-171125-FC4E7783</t>
  </si>
  <si>
    <t>DREAM-UA-151025-51B0C2B4</t>
  </si>
  <si>
    <t>DREAM-UA-160925-2FCA6626</t>
  </si>
  <si>
    <t>Запозичення</t>
  </si>
  <si>
    <t>Відділ капітального будівництва та інвестицій</t>
  </si>
  <si>
    <t>Відділ культури</t>
  </si>
  <si>
    <t>Відділ освіти</t>
  </si>
  <si>
    <t>Запозич</t>
  </si>
  <si>
    <t>державний б-т</t>
  </si>
  <si>
    <t>обласний б-т</t>
  </si>
  <si>
    <t>місцевий б-т</t>
  </si>
  <si>
    <t>ВІДХИЛЕНО</t>
  </si>
  <si>
    <t>DREAM-UA-151025-35CC6444</t>
  </si>
  <si>
    <t>DREAM-UA-160925-34C5CD70</t>
  </si>
  <si>
    <t>DREAM-UA-161025-43D4C58C</t>
  </si>
  <si>
    <t>DREAM-UA-241025-3BF40A8A</t>
  </si>
  <si>
    <t>DREAM-UA-291025-068345D9</t>
  </si>
  <si>
    <t>DREAM-UA-291025-EB4BFE8F</t>
  </si>
  <si>
    <t>Додаток 2                                                                                                                                               до Методичних рекомендацій щодо розподілу коштів місцевого бюджету на підготовку та реалізацію публічних інвестиційних проектів та програм публічних інвестицій (пункт 2 розділу III)</t>
  </si>
  <si>
    <t xml:space="preserve">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</si>
</sst>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rgb="FF303C4B"/>
      <name val="Rubik"/>
      <charset val="204"/>
    </font>
    <font>
      <sz val="1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0" fillId="0" borderId="1" xfId="0" applyNumberFormat="1" applyBorder="1"/>
    <xf numFmtId="4" fontId="4" fillId="0" borderId="1" xfId="0" applyNumberFormat="1" applyFont="1" applyBorder="1"/>
    <xf numFmtId="4" fontId="1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0" fillId="0" borderId="0" xfId="0" applyBorder="1" applyAlignment="1">
      <alignment horizontal="center" vertical="center"/>
    </xf>
    <xf numFmtId="0" fontId="1" fillId="0" borderId="0" xfId="0" applyFont="1" applyBorder="1"/>
    <xf numFmtId="0" fontId="0" fillId="0" borderId="0" xfId="0" applyBorder="1"/>
    <xf numFmtId="4" fontId="1" fillId="0" borderId="0" xfId="0" applyNumberFormat="1" applyFont="1" applyBorder="1"/>
    <xf numFmtId="0" fontId="0" fillId="0" borderId="0" xfId="0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5" fillId="0" borderId="0" xfId="0" applyFont="1"/>
    <xf numFmtId="0" fontId="7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3" xfId="0" applyFont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4" fontId="1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67"/>
  <sheetViews>
    <sheetView tabSelected="1" topLeftCell="E27" workbookViewId="0">
      <selection activeCell="E34" sqref="E34"/>
    </sheetView>
  </sheetViews>
  <sheetFormatPr defaultRowHeight="15" outlineLevelRow="1"/>
  <cols>
    <col min="1" max="1" width="3.7109375" customWidth="1"/>
    <col min="2" max="2" width="6.42578125" hidden="1" customWidth="1"/>
    <col min="3" max="3" width="6.5703125" customWidth="1"/>
    <col min="4" max="4" width="26.7109375" customWidth="1"/>
    <col min="5" max="5" width="45.42578125" customWidth="1"/>
    <col min="6" max="6" width="15.28515625" customWidth="1"/>
    <col min="7" max="7" width="19.28515625" customWidth="1"/>
    <col min="8" max="8" width="11.7109375" customWidth="1"/>
    <col min="9" max="9" width="10" bestFit="1" customWidth="1"/>
    <col min="10" max="10" width="10.5703125" customWidth="1"/>
    <col min="11" max="11" width="11.28515625" customWidth="1"/>
    <col min="12" max="12" width="13.7109375" customWidth="1"/>
    <col min="13" max="13" width="20.140625" customWidth="1"/>
    <col min="14" max="14" width="6.85546875" customWidth="1"/>
  </cols>
  <sheetData>
    <row r="2" spans="3:58" ht="57.75" customHeight="1">
      <c r="C2" s="23"/>
      <c r="D2" s="23"/>
      <c r="E2" s="23"/>
      <c r="F2" s="23"/>
      <c r="G2" s="23"/>
      <c r="H2" s="29" t="s">
        <v>59</v>
      </c>
      <c r="I2" s="29"/>
      <c r="J2" s="29"/>
      <c r="K2" s="29"/>
      <c r="L2" s="29"/>
      <c r="M2" s="29"/>
    </row>
    <row r="3" spans="3:58" ht="42.75" customHeight="1">
      <c r="C3" s="23"/>
      <c r="D3" s="32" t="s">
        <v>12</v>
      </c>
      <c r="E3" s="32"/>
      <c r="F3" s="32"/>
      <c r="G3" s="32"/>
      <c r="H3" s="32"/>
      <c r="I3" s="32"/>
      <c r="J3" s="32"/>
      <c r="K3" s="32"/>
      <c r="L3" s="32"/>
      <c r="M3" s="32"/>
    </row>
    <row r="5" spans="3:58" ht="63.75" customHeight="1">
      <c r="C5" s="33" t="s">
        <v>0</v>
      </c>
      <c r="D5" s="33" t="s">
        <v>1</v>
      </c>
      <c r="E5" s="33" t="s">
        <v>2</v>
      </c>
      <c r="F5" s="33" t="s">
        <v>3</v>
      </c>
      <c r="G5" s="33" t="s">
        <v>4</v>
      </c>
      <c r="H5" s="31" t="s">
        <v>11</v>
      </c>
      <c r="I5" s="31"/>
      <c r="J5" s="31"/>
      <c r="K5" s="31"/>
      <c r="L5" s="33" t="s">
        <v>8</v>
      </c>
      <c r="M5" s="33" t="s">
        <v>9</v>
      </c>
    </row>
    <row r="6" spans="3:58" ht="63" customHeight="1">
      <c r="C6" s="33"/>
      <c r="D6" s="33"/>
      <c r="E6" s="33"/>
      <c r="F6" s="33"/>
      <c r="G6" s="33"/>
      <c r="H6" s="20" t="s">
        <v>5</v>
      </c>
      <c r="I6" s="20" t="s">
        <v>6</v>
      </c>
      <c r="J6" s="20" t="s">
        <v>7</v>
      </c>
      <c r="K6" s="20" t="s">
        <v>10</v>
      </c>
      <c r="L6" s="33"/>
      <c r="M6" s="33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</row>
    <row r="7" spans="3:58" ht="89.25" customHeight="1">
      <c r="C7" s="3">
        <v>1</v>
      </c>
      <c r="D7" s="16" t="s">
        <v>39</v>
      </c>
      <c r="E7" s="18" t="s">
        <v>13</v>
      </c>
      <c r="F7" s="20" t="s">
        <v>28</v>
      </c>
      <c r="G7" s="3">
        <v>83</v>
      </c>
      <c r="H7" s="5"/>
      <c r="I7" s="5"/>
      <c r="J7" s="5"/>
      <c r="K7" s="5"/>
      <c r="L7" s="19"/>
      <c r="M7" s="20" t="s">
        <v>45</v>
      </c>
    </row>
    <row r="8" spans="3:58">
      <c r="C8" s="3"/>
      <c r="D8" s="3"/>
      <c r="E8" s="18"/>
      <c r="F8" s="20"/>
      <c r="G8" s="3"/>
      <c r="H8" s="5">
        <v>30000</v>
      </c>
      <c r="I8" s="5">
        <v>30000</v>
      </c>
      <c r="J8" s="5"/>
      <c r="K8" s="5">
        <f t="shared" ref="K8:K58" si="0">H8+I8+J8</f>
        <v>60000</v>
      </c>
      <c r="L8" s="19" t="s">
        <v>49</v>
      </c>
      <c r="M8" s="21"/>
    </row>
    <row r="9" spans="3:58">
      <c r="C9" s="3"/>
      <c r="D9" s="3"/>
      <c r="E9" s="18"/>
      <c r="F9" s="20"/>
      <c r="G9" s="3"/>
      <c r="H9" s="5">
        <v>15000</v>
      </c>
      <c r="I9" s="5">
        <v>15000</v>
      </c>
      <c r="J9" s="5"/>
      <c r="K9" s="5">
        <f t="shared" si="0"/>
        <v>30000</v>
      </c>
      <c r="L9" s="19" t="s">
        <v>50</v>
      </c>
      <c r="M9" s="21"/>
    </row>
    <row r="10" spans="3:58">
      <c r="C10" s="3"/>
      <c r="D10" s="3"/>
      <c r="E10" s="18"/>
      <c r="F10" s="20"/>
      <c r="G10" s="3"/>
      <c r="H10" s="5">
        <v>500</v>
      </c>
      <c r="I10" s="5">
        <v>1000</v>
      </c>
      <c r="J10" s="6">
        <v>500</v>
      </c>
      <c r="K10" s="5">
        <f t="shared" si="0"/>
        <v>2000</v>
      </c>
      <c r="L10" s="19" t="s">
        <v>51</v>
      </c>
      <c r="M10" s="21"/>
    </row>
    <row r="11" spans="3:58" ht="77.25" customHeight="1">
      <c r="C11" s="3">
        <v>2</v>
      </c>
      <c r="D11" s="15" t="s">
        <v>38</v>
      </c>
      <c r="E11" s="18" t="s">
        <v>14</v>
      </c>
      <c r="F11" s="20" t="s">
        <v>28</v>
      </c>
      <c r="G11" s="3">
        <v>85</v>
      </c>
      <c r="H11" s="5"/>
      <c r="I11" s="5"/>
      <c r="J11" s="5"/>
      <c r="K11" s="5"/>
      <c r="L11" s="19"/>
      <c r="M11" s="20" t="s">
        <v>45</v>
      </c>
    </row>
    <row r="12" spans="3:58">
      <c r="C12" s="3"/>
      <c r="D12" s="3"/>
      <c r="E12" s="18"/>
      <c r="F12" s="20"/>
      <c r="G12" s="3"/>
      <c r="H12" s="5"/>
      <c r="I12" s="5"/>
      <c r="J12" s="5"/>
      <c r="K12" s="5">
        <f t="shared" si="0"/>
        <v>0</v>
      </c>
      <c r="L12" s="19" t="s">
        <v>49</v>
      </c>
      <c r="M12" s="21"/>
    </row>
    <row r="13" spans="3:58">
      <c r="C13" s="3"/>
      <c r="D13" s="3"/>
      <c r="E13" s="18"/>
      <c r="F13" s="20"/>
      <c r="G13" s="3"/>
      <c r="H13" s="5"/>
      <c r="I13" s="5"/>
      <c r="J13" s="5"/>
      <c r="K13" s="5">
        <f t="shared" si="0"/>
        <v>0</v>
      </c>
      <c r="L13" s="19" t="s">
        <v>50</v>
      </c>
      <c r="M13" s="21"/>
    </row>
    <row r="14" spans="3:58">
      <c r="C14" s="3"/>
      <c r="D14" s="3"/>
      <c r="E14" s="18"/>
      <c r="F14" s="20"/>
      <c r="G14" s="3"/>
      <c r="H14" s="5">
        <v>2150</v>
      </c>
      <c r="I14" s="5"/>
      <c r="J14" s="5"/>
      <c r="K14" s="5">
        <f t="shared" si="0"/>
        <v>2150</v>
      </c>
      <c r="L14" s="19" t="s">
        <v>51</v>
      </c>
      <c r="M14" s="21"/>
    </row>
    <row r="15" spans="3:58" ht="45.75" hidden="1" customHeight="1" outlineLevel="1">
      <c r="C15" s="3"/>
      <c r="D15" s="4" t="s">
        <v>52</v>
      </c>
      <c r="E15" s="22" t="s">
        <v>15</v>
      </c>
      <c r="F15" s="20" t="s">
        <v>29</v>
      </c>
      <c r="G15" s="3"/>
      <c r="H15" s="5"/>
      <c r="I15" s="5"/>
      <c r="J15" s="5"/>
      <c r="K15" s="5">
        <f t="shared" si="0"/>
        <v>0</v>
      </c>
      <c r="L15" s="19"/>
      <c r="M15" s="20"/>
    </row>
    <row r="16" spans="3:58" ht="45.75" hidden="1" customHeight="1" outlineLevel="1">
      <c r="C16" s="3"/>
      <c r="D16" s="4" t="s">
        <v>52</v>
      </c>
      <c r="E16" s="22" t="s">
        <v>16</v>
      </c>
      <c r="F16" s="20" t="s">
        <v>29</v>
      </c>
      <c r="G16" s="3"/>
      <c r="H16" s="5"/>
      <c r="I16" s="5"/>
      <c r="J16" s="5"/>
      <c r="K16" s="5">
        <f t="shared" si="0"/>
        <v>0</v>
      </c>
      <c r="L16" s="19"/>
      <c r="M16" s="20"/>
    </row>
    <row r="17" spans="3:13" ht="44.25" hidden="1" customHeight="1" outlineLevel="1">
      <c r="C17" s="3"/>
      <c r="D17" s="4" t="s">
        <v>52</v>
      </c>
      <c r="E17" s="22" t="s">
        <v>17</v>
      </c>
      <c r="F17" s="20" t="s">
        <v>30</v>
      </c>
      <c r="G17" s="3"/>
      <c r="H17" s="5"/>
      <c r="I17" s="5"/>
      <c r="J17" s="5"/>
      <c r="K17" s="5">
        <f t="shared" si="0"/>
        <v>0</v>
      </c>
      <c r="L17" s="19"/>
      <c r="M17" s="20"/>
    </row>
    <row r="18" spans="3:13" ht="76.5" customHeight="1" collapsed="1">
      <c r="C18" s="3">
        <v>3</v>
      </c>
      <c r="D18" s="15" t="s">
        <v>53</v>
      </c>
      <c r="E18" s="18" t="s">
        <v>18</v>
      </c>
      <c r="F18" s="20" t="s">
        <v>30</v>
      </c>
      <c r="G18" s="3">
        <v>85</v>
      </c>
      <c r="H18" s="5"/>
      <c r="I18" s="5"/>
      <c r="J18" s="5"/>
      <c r="K18" s="5"/>
      <c r="L18" s="19"/>
      <c r="M18" s="20" t="s">
        <v>45</v>
      </c>
    </row>
    <row r="19" spans="3:13" ht="12" customHeight="1">
      <c r="C19" s="3"/>
      <c r="D19" s="3"/>
      <c r="E19" s="18"/>
      <c r="F19" s="20"/>
      <c r="G19" s="3"/>
      <c r="H19" s="5"/>
      <c r="I19" s="5"/>
      <c r="J19" s="5"/>
      <c r="K19" s="5">
        <f t="shared" si="0"/>
        <v>0</v>
      </c>
      <c r="L19" s="19" t="s">
        <v>49</v>
      </c>
      <c r="M19" s="20"/>
    </row>
    <row r="20" spans="3:13" ht="14.25" customHeight="1">
      <c r="C20" s="3"/>
      <c r="D20" s="3"/>
      <c r="E20" s="18"/>
      <c r="F20" s="20"/>
      <c r="G20" s="3"/>
      <c r="H20" s="5"/>
      <c r="I20" s="5"/>
      <c r="J20" s="5"/>
      <c r="K20" s="5">
        <f t="shared" si="0"/>
        <v>0</v>
      </c>
      <c r="L20" s="19" t="s">
        <v>50</v>
      </c>
      <c r="M20" s="20"/>
    </row>
    <row r="21" spans="3:13">
      <c r="C21" s="3"/>
      <c r="D21" s="3"/>
      <c r="E21" s="18"/>
      <c r="F21" s="20"/>
      <c r="G21" s="3"/>
      <c r="H21" s="5">
        <v>1300</v>
      </c>
      <c r="I21" s="5">
        <v>3573.6</v>
      </c>
      <c r="J21" s="5">
        <v>3573.6</v>
      </c>
      <c r="K21" s="5">
        <f t="shared" si="0"/>
        <v>8447.2000000000007</v>
      </c>
      <c r="L21" s="19" t="s">
        <v>51</v>
      </c>
      <c r="M21" s="20"/>
    </row>
    <row r="22" spans="3:13" ht="61.5" customHeight="1">
      <c r="C22" s="3">
        <v>4</v>
      </c>
      <c r="D22" s="27" t="s">
        <v>42</v>
      </c>
      <c r="E22" s="18" t="s">
        <v>19</v>
      </c>
      <c r="F22" s="20" t="s">
        <v>29</v>
      </c>
      <c r="G22" s="3">
        <v>85</v>
      </c>
      <c r="H22" s="5"/>
      <c r="I22" s="5"/>
      <c r="J22" s="5"/>
      <c r="K22" s="5"/>
      <c r="L22" s="19"/>
      <c r="M22" s="20" t="s">
        <v>47</v>
      </c>
    </row>
    <row r="23" spans="3:13" ht="15.75" customHeight="1">
      <c r="C23" s="3"/>
      <c r="D23" s="3"/>
      <c r="E23" s="18"/>
      <c r="F23" s="20"/>
      <c r="G23" s="3"/>
      <c r="H23" s="5">
        <v>3150</v>
      </c>
      <c r="I23" s="5">
        <v>3150</v>
      </c>
      <c r="J23" s="5">
        <v>3150</v>
      </c>
      <c r="K23" s="5">
        <f t="shared" si="0"/>
        <v>9450</v>
      </c>
      <c r="L23" s="19" t="s">
        <v>49</v>
      </c>
      <c r="M23" s="20"/>
    </row>
    <row r="24" spans="3:13" ht="12" customHeight="1">
      <c r="C24" s="3"/>
      <c r="D24" s="3"/>
      <c r="E24" s="18"/>
      <c r="F24" s="20"/>
      <c r="G24" s="3"/>
      <c r="H24" s="5"/>
      <c r="I24" s="5"/>
      <c r="J24" s="5"/>
      <c r="K24" s="5">
        <f t="shared" si="0"/>
        <v>0</v>
      </c>
      <c r="L24" s="19" t="s">
        <v>50</v>
      </c>
      <c r="M24" s="20"/>
    </row>
    <row r="25" spans="3:13" ht="14.25" customHeight="1">
      <c r="C25" s="3"/>
      <c r="D25" s="3"/>
      <c r="E25" s="18"/>
      <c r="F25" s="20"/>
      <c r="G25" s="3"/>
      <c r="H25" s="5">
        <v>350</v>
      </c>
      <c r="I25" s="5">
        <v>350</v>
      </c>
      <c r="J25" s="5">
        <v>350</v>
      </c>
      <c r="K25" s="5">
        <f t="shared" si="0"/>
        <v>1050</v>
      </c>
      <c r="L25" s="19" t="s">
        <v>51</v>
      </c>
      <c r="M25" s="20"/>
    </row>
    <row r="26" spans="3:13" ht="30.75" customHeight="1">
      <c r="C26" s="3">
        <v>5</v>
      </c>
      <c r="D26" s="27" t="s">
        <v>43</v>
      </c>
      <c r="E26" s="18" t="s">
        <v>20</v>
      </c>
      <c r="F26" s="20" t="s">
        <v>31</v>
      </c>
      <c r="G26" s="3">
        <v>83</v>
      </c>
      <c r="H26" s="5"/>
      <c r="I26" s="5"/>
      <c r="J26" s="5"/>
      <c r="K26" s="5"/>
      <c r="L26" s="19"/>
      <c r="M26" s="20" t="s">
        <v>46</v>
      </c>
    </row>
    <row r="27" spans="3:13" ht="17.25" customHeight="1">
      <c r="C27" s="3"/>
      <c r="D27" s="3"/>
      <c r="E27" s="18"/>
      <c r="F27" s="20"/>
      <c r="G27" s="3"/>
      <c r="H27" s="5">
        <v>56536.13</v>
      </c>
      <c r="I27" s="5"/>
      <c r="J27" s="5"/>
      <c r="K27" s="5">
        <f t="shared" si="0"/>
        <v>56536.13</v>
      </c>
      <c r="L27" s="19" t="s">
        <v>44</v>
      </c>
      <c r="M27" s="20"/>
    </row>
    <row r="28" spans="3:13" ht="15" customHeight="1">
      <c r="C28" s="3"/>
      <c r="D28" s="3"/>
      <c r="E28" s="18"/>
      <c r="F28" s="20"/>
      <c r="G28" s="3"/>
      <c r="H28" s="5"/>
      <c r="I28" s="5"/>
      <c r="J28" s="5"/>
      <c r="K28" s="5">
        <f t="shared" si="0"/>
        <v>0</v>
      </c>
      <c r="L28" s="19" t="s">
        <v>50</v>
      </c>
      <c r="M28" s="20"/>
    </row>
    <row r="29" spans="3:13" ht="15.75" customHeight="1">
      <c r="C29" s="3"/>
      <c r="D29" s="3"/>
      <c r="E29" s="18"/>
      <c r="F29" s="20"/>
      <c r="G29" s="3"/>
      <c r="H29" s="5">
        <v>2200</v>
      </c>
      <c r="I29" s="5"/>
      <c r="J29" s="5"/>
      <c r="K29" s="5">
        <f t="shared" si="0"/>
        <v>2200</v>
      </c>
      <c r="L29" s="19" t="s">
        <v>51</v>
      </c>
      <c r="M29" s="20"/>
    </row>
    <row r="30" spans="3:13" ht="73.5" customHeight="1">
      <c r="C30" s="3">
        <v>6</v>
      </c>
      <c r="D30" s="15" t="s">
        <v>54</v>
      </c>
      <c r="E30" s="18" t="s">
        <v>21</v>
      </c>
      <c r="F30" s="20" t="s">
        <v>32</v>
      </c>
      <c r="G30" s="3">
        <v>83</v>
      </c>
      <c r="H30" s="5"/>
      <c r="I30" s="5"/>
      <c r="J30" s="5"/>
      <c r="K30" s="5"/>
      <c r="L30" s="19"/>
      <c r="M30" s="20" t="s">
        <v>45</v>
      </c>
    </row>
    <row r="31" spans="3:13" ht="12" customHeight="1">
      <c r="C31" s="3"/>
      <c r="D31" s="3"/>
      <c r="E31" s="18"/>
      <c r="F31" s="20"/>
      <c r="G31" s="3"/>
      <c r="H31" s="5">
        <v>1000</v>
      </c>
      <c r="I31" s="5"/>
      <c r="J31" s="5"/>
      <c r="K31" s="5">
        <f t="shared" si="0"/>
        <v>1000</v>
      </c>
      <c r="L31" s="19" t="s">
        <v>49</v>
      </c>
      <c r="M31" s="20"/>
    </row>
    <row r="32" spans="3:13" ht="13.5" customHeight="1">
      <c r="C32" s="3"/>
      <c r="D32" s="3"/>
      <c r="E32" s="18"/>
      <c r="F32" s="20"/>
      <c r="G32" s="3"/>
      <c r="H32" s="5">
        <v>4000</v>
      </c>
      <c r="I32" s="5">
        <v>3000</v>
      </c>
      <c r="J32" s="5">
        <v>3000</v>
      </c>
      <c r="K32" s="5">
        <f t="shared" si="0"/>
        <v>10000</v>
      </c>
      <c r="L32" s="19" t="s">
        <v>50</v>
      </c>
      <c r="M32" s="20"/>
    </row>
    <row r="33" spans="3:13">
      <c r="C33" s="3"/>
      <c r="D33" s="3"/>
      <c r="E33" s="18"/>
      <c r="F33" s="20"/>
      <c r="G33" s="3"/>
      <c r="H33" s="5">
        <v>4000</v>
      </c>
      <c r="I33" s="5">
        <v>2000</v>
      </c>
      <c r="J33" s="5">
        <v>2330</v>
      </c>
      <c r="K33" s="5">
        <f t="shared" si="0"/>
        <v>8330</v>
      </c>
      <c r="L33" s="19" t="s">
        <v>51</v>
      </c>
      <c r="M33" s="20"/>
    </row>
    <row r="34" spans="3:13" ht="67.5" hidden="1" customHeight="1" outlineLevel="1">
      <c r="C34" s="3"/>
      <c r="D34" s="4" t="s">
        <v>52</v>
      </c>
      <c r="E34" s="22" t="s">
        <v>60</v>
      </c>
      <c r="F34" s="20" t="s">
        <v>32</v>
      </c>
      <c r="G34" s="3"/>
      <c r="H34" s="5"/>
      <c r="I34" s="5"/>
      <c r="J34" s="5"/>
      <c r="K34" s="5">
        <f t="shared" si="0"/>
        <v>0</v>
      </c>
      <c r="L34" s="19"/>
      <c r="M34" s="20"/>
    </row>
    <row r="35" spans="3:13" ht="45.75" customHeight="1" collapsed="1">
      <c r="C35" s="3">
        <v>7</v>
      </c>
      <c r="D35" s="15" t="s">
        <v>55</v>
      </c>
      <c r="E35" s="18" t="s">
        <v>22</v>
      </c>
      <c r="F35" s="20" t="s">
        <v>32</v>
      </c>
      <c r="G35" s="3">
        <v>85</v>
      </c>
      <c r="H35" s="5"/>
      <c r="I35" s="5"/>
      <c r="J35" s="5"/>
      <c r="K35" s="5"/>
      <c r="L35" s="19"/>
      <c r="M35" s="20" t="s">
        <v>45</v>
      </c>
    </row>
    <row r="36" spans="3:13" ht="12.75" customHeight="1">
      <c r="C36" s="3"/>
      <c r="D36" s="3"/>
      <c r="E36" s="18"/>
      <c r="F36" s="20"/>
      <c r="G36" s="3"/>
      <c r="H36" s="5"/>
      <c r="I36" s="5"/>
      <c r="J36" s="5"/>
      <c r="K36" s="5">
        <f t="shared" si="0"/>
        <v>0</v>
      </c>
      <c r="L36" s="19" t="s">
        <v>49</v>
      </c>
      <c r="M36" s="20"/>
    </row>
    <row r="37" spans="3:13" ht="12.75" customHeight="1">
      <c r="C37" s="25"/>
      <c r="D37" s="24"/>
      <c r="E37" s="26"/>
      <c r="F37" s="20"/>
      <c r="G37" s="3"/>
      <c r="H37" s="5"/>
      <c r="I37" s="5"/>
      <c r="J37" s="5"/>
      <c r="K37" s="5">
        <f t="shared" si="0"/>
        <v>0</v>
      </c>
      <c r="L37" s="19" t="s">
        <v>50</v>
      </c>
      <c r="M37" s="20"/>
    </row>
    <row r="38" spans="3:13">
      <c r="C38" s="25"/>
      <c r="D38" s="24"/>
      <c r="E38" s="26"/>
      <c r="F38" s="20"/>
      <c r="G38" s="3"/>
      <c r="H38" s="5">
        <v>2000</v>
      </c>
      <c r="I38" s="5">
        <v>3300</v>
      </c>
      <c r="J38" s="5">
        <v>3000</v>
      </c>
      <c r="K38" s="5">
        <f t="shared" ref="K38" si="1">H38+I38+J38</f>
        <v>8300</v>
      </c>
      <c r="L38" s="19" t="s">
        <v>51</v>
      </c>
      <c r="M38" s="20"/>
    </row>
    <row r="39" spans="3:13" ht="59.25" customHeight="1">
      <c r="C39" s="25">
        <v>8</v>
      </c>
      <c r="D39" s="27" t="s">
        <v>41</v>
      </c>
      <c r="E39" s="26" t="s">
        <v>23</v>
      </c>
      <c r="F39" s="20" t="s">
        <v>29</v>
      </c>
      <c r="G39" s="3">
        <v>85</v>
      </c>
      <c r="H39" s="5"/>
      <c r="I39" s="5"/>
      <c r="J39" s="5"/>
      <c r="K39" s="5"/>
      <c r="L39" s="19"/>
      <c r="M39" s="20" t="s">
        <v>47</v>
      </c>
    </row>
    <row r="40" spans="3:13" ht="12.75" customHeight="1">
      <c r="C40" s="25"/>
      <c r="D40" s="24"/>
      <c r="E40" s="26"/>
      <c r="F40" s="20"/>
      <c r="G40" s="3"/>
      <c r="H40" s="5"/>
      <c r="I40" s="5"/>
      <c r="J40" s="5"/>
      <c r="K40" s="5">
        <f t="shared" si="0"/>
        <v>0</v>
      </c>
      <c r="L40" s="19" t="s">
        <v>49</v>
      </c>
      <c r="M40" s="20"/>
    </row>
    <row r="41" spans="3:13" ht="12.75" customHeight="1">
      <c r="C41" s="25"/>
      <c r="D41" s="24"/>
      <c r="E41" s="26"/>
      <c r="F41" s="20"/>
      <c r="G41" s="3"/>
      <c r="H41" s="5"/>
      <c r="I41" s="5"/>
      <c r="J41" s="5"/>
      <c r="K41" s="5">
        <f t="shared" si="0"/>
        <v>0</v>
      </c>
      <c r="L41" s="19" t="s">
        <v>50</v>
      </c>
      <c r="M41" s="20"/>
    </row>
    <row r="42" spans="3:13">
      <c r="C42" s="25"/>
      <c r="D42" s="24"/>
      <c r="E42" s="26"/>
      <c r="F42" s="20"/>
      <c r="G42" s="3"/>
      <c r="H42" s="5">
        <v>4000</v>
      </c>
      <c r="I42" s="5"/>
      <c r="J42" s="5"/>
      <c r="K42" s="5">
        <f t="shared" si="0"/>
        <v>4000</v>
      </c>
      <c r="L42" s="19" t="s">
        <v>51</v>
      </c>
      <c r="M42" s="20"/>
    </row>
    <row r="43" spans="3:13" ht="57.75" customHeight="1">
      <c r="C43" s="25">
        <v>9</v>
      </c>
      <c r="D43" s="28" t="s">
        <v>40</v>
      </c>
      <c r="E43" s="26" t="s">
        <v>24</v>
      </c>
      <c r="F43" s="20" t="s">
        <v>29</v>
      </c>
      <c r="G43" s="3">
        <v>85</v>
      </c>
      <c r="H43" s="5"/>
      <c r="I43" s="5"/>
      <c r="J43" s="5"/>
      <c r="K43" s="5"/>
      <c r="L43" s="19"/>
      <c r="M43" s="20" t="s">
        <v>47</v>
      </c>
    </row>
    <row r="44" spans="3:13">
      <c r="C44" s="3"/>
      <c r="D44" s="3"/>
      <c r="E44" s="18"/>
      <c r="F44" s="20"/>
      <c r="G44" s="3"/>
      <c r="H44" s="5"/>
      <c r="I44" s="5"/>
      <c r="J44" s="5"/>
      <c r="K44" s="5">
        <f t="shared" si="0"/>
        <v>0</v>
      </c>
      <c r="L44" s="19" t="s">
        <v>49</v>
      </c>
      <c r="M44" s="20"/>
    </row>
    <row r="45" spans="3:13">
      <c r="C45" s="3"/>
      <c r="D45" s="3"/>
      <c r="E45" s="18"/>
      <c r="F45" s="20"/>
      <c r="G45" s="3"/>
      <c r="H45" s="5"/>
      <c r="I45" s="5"/>
      <c r="J45" s="5"/>
      <c r="K45" s="5">
        <f t="shared" si="0"/>
        <v>0</v>
      </c>
      <c r="L45" s="19" t="s">
        <v>50</v>
      </c>
      <c r="M45" s="20"/>
    </row>
    <row r="46" spans="3:13">
      <c r="C46" s="3"/>
      <c r="D46" s="3"/>
      <c r="E46" s="18"/>
      <c r="F46" s="20"/>
      <c r="G46" s="3"/>
      <c r="H46" s="5">
        <v>6000</v>
      </c>
      <c r="I46" s="5"/>
      <c r="J46" s="5"/>
      <c r="K46" s="5">
        <f t="shared" si="0"/>
        <v>6000</v>
      </c>
      <c r="L46" s="19" t="s">
        <v>51</v>
      </c>
      <c r="M46" s="20"/>
    </row>
    <row r="47" spans="3:13" ht="59.25" customHeight="1">
      <c r="C47" s="3">
        <v>10</v>
      </c>
      <c r="D47" s="15" t="s">
        <v>56</v>
      </c>
      <c r="E47" s="18" t="s">
        <v>25</v>
      </c>
      <c r="F47" s="20" t="s">
        <v>32</v>
      </c>
      <c r="G47" s="3">
        <v>85</v>
      </c>
      <c r="H47" s="5"/>
      <c r="I47" s="5"/>
      <c r="J47" s="5"/>
      <c r="K47" s="5"/>
      <c r="L47" s="19"/>
      <c r="M47" s="20" t="s">
        <v>45</v>
      </c>
    </row>
    <row r="48" spans="3:13">
      <c r="C48" s="3"/>
      <c r="D48" s="3"/>
      <c r="E48" s="18"/>
      <c r="F48" s="20"/>
      <c r="G48" s="3"/>
      <c r="H48" s="5"/>
      <c r="I48" s="5"/>
      <c r="J48" s="5"/>
      <c r="K48" s="5">
        <f t="shared" si="0"/>
        <v>0</v>
      </c>
      <c r="L48" s="19" t="s">
        <v>49</v>
      </c>
      <c r="M48" s="20"/>
    </row>
    <row r="49" spans="3:13">
      <c r="C49" s="3"/>
      <c r="D49" s="3"/>
      <c r="E49" s="18"/>
      <c r="F49" s="20"/>
      <c r="G49" s="3"/>
      <c r="H49" s="5"/>
      <c r="I49" s="5"/>
      <c r="J49" s="5"/>
      <c r="K49" s="5">
        <f t="shared" si="0"/>
        <v>0</v>
      </c>
      <c r="L49" s="19" t="s">
        <v>50</v>
      </c>
      <c r="M49" s="20"/>
    </row>
    <row r="50" spans="3:13">
      <c r="C50" s="3"/>
      <c r="D50" s="3"/>
      <c r="E50" s="18"/>
      <c r="F50" s="20"/>
      <c r="G50" s="3"/>
      <c r="H50" s="5">
        <v>1000</v>
      </c>
      <c r="I50" s="5">
        <v>1800</v>
      </c>
      <c r="J50" s="5"/>
      <c r="K50" s="5">
        <f t="shared" si="0"/>
        <v>2800</v>
      </c>
      <c r="L50" s="19" t="s">
        <v>51</v>
      </c>
      <c r="M50" s="20"/>
    </row>
    <row r="51" spans="3:13" ht="59.25" customHeight="1">
      <c r="C51" s="3">
        <v>11</v>
      </c>
      <c r="D51" s="15" t="s">
        <v>57</v>
      </c>
      <c r="E51" s="18" t="s">
        <v>26</v>
      </c>
      <c r="F51" s="20" t="s">
        <v>33</v>
      </c>
      <c r="G51" s="3">
        <v>83</v>
      </c>
      <c r="H51" s="5"/>
      <c r="I51" s="5"/>
      <c r="J51" s="5"/>
      <c r="K51" s="5"/>
      <c r="L51" s="19"/>
      <c r="M51" s="20" t="s">
        <v>45</v>
      </c>
    </row>
    <row r="52" spans="3:13">
      <c r="C52" s="3"/>
      <c r="D52" s="3"/>
      <c r="E52" s="18"/>
      <c r="F52" s="20"/>
      <c r="G52" s="3"/>
      <c r="H52" s="5">
        <v>109000</v>
      </c>
      <c r="I52" s="5">
        <v>120000</v>
      </c>
      <c r="J52" s="5">
        <v>100000</v>
      </c>
      <c r="K52" s="5">
        <f t="shared" si="0"/>
        <v>329000</v>
      </c>
      <c r="L52" s="19" t="s">
        <v>49</v>
      </c>
      <c r="M52" s="20"/>
    </row>
    <row r="53" spans="3:13">
      <c r="C53" s="3"/>
      <c r="D53" s="3"/>
      <c r="E53" s="18"/>
      <c r="F53" s="20"/>
      <c r="G53" s="3"/>
      <c r="H53" s="5"/>
      <c r="I53" s="5"/>
      <c r="J53" s="5"/>
      <c r="K53" s="5">
        <f t="shared" si="0"/>
        <v>0</v>
      </c>
      <c r="L53" s="19" t="s">
        <v>50</v>
      </c>
      <c r="M53" s="20"/>
    </row>
    <row r="54" spans="3:13">
      <c r="C54" s="3"/>
      <c r="D54" s="3"/>
      <c r="E54" s="18"/>
      <c r="F54" s="20"/>
      <c r="G54" s="3"/>
      <c r="H54" s="5">
        <v>1000</v>
      </c>
      <c r="I54" s="5">
        <v>2000</v>
      </c>
      <c r="J54" s="5">
        <v>1000</v>
      </c>
      <c r="K54" s="5">
        <f t="shared" si="0"/>
        <v>4000</v>
      </c>
      <c r="L54" s="19" t="s">
        <v>51</v>
      </c>
      <c r="M54" s="20"/>
    </row>
    <row r="55" spans="3:13" ht="44.25" customHeight="1">
      <c r="C55" s="3">
        <v>12</v>
      </c>
      <c r="D55" s="15" t="s">
        <v>58</v>
      </c>
      <c r="E55" s="18" t="s">
        <v>27</v>
      </c>
      <c r="F55" s="20" t="s">
        <v>32</v>
      </c>
      <c r="G55" s="3">
        <v>85</v>
      </c>
      <c r="H55" s="5"/>
      <c r="I55" s="5"/>
      <c r="J55" s="5"/>
      <c r="K55" s="5"/>
      <c r="L55" s="19"/>
      <c r="M55" s="20" t="s">
        <v>45</v>
      </c>
    </row>
    <row r="56" spans="3:13">
      <c r="C56" s="3"/>
      <c r="D56" s="3"/>
      <c r="E56" s="19"/>
      <c r="F56" s="19"/>
      <c r="G56" s="3"/>
      <c r="H56" s="5"/>
      <c r="I56" s="5"/>
      <c r="J56" s="5"/>
      <c r="K56" s="5">
        <f t="shared" si="0"/>
        <v>0</v>
      </c>
      <c r="L56" s="19" t="s">
        <v>49</v>
      </c>
      <c r="M56" s="20"/>
    </row>
    <row r="57" spans="3:13">
      <c r="C57" s="3"/>
      <c r="D57" s="3"/>
      <c r="E57" s="19"/>
      <c r="F57" s="19"/>
      <c r="G57" s="3"/>
      <c r="H57" s="5">
        <v>2000</v>
      </c>
      <c r="I57" s="5">
        <v>5000</v>
      </c>
      <c r="J57" s="5"/>
      <c r="K57" s="5">
        <f t="shared" si="0"/>
        <v>7000</v>
      </c>
      <c r="L57" s="19" t="s">
        <v>50</v>
      </c>
      <c r="M57" s="20"/>
    </row>
    <row r="58" spans="3:13">
      <c r="C58" s="3"/>
      <c r="D58" s="3"/>
      <c r="E58" s="19"/>
      <c r="F58" s="19"/>
      <c r="G58" s="3"/>
      <c r="H58" s="5">
        <v>200</v>
      </c>
      <c r="I58" s="5">
        <v>500</v>
      </c>
      <c r="J58" s="5"/>
      <c r="K58" s="5">
        <f t="shared" si="0"/>
        <v>700</v>
      </c>
      <c r="L58" s="19" t="s">
        <v>51</v>
      </c>
      <c r="M58" s="20"/>
    </row>
    <row r="59" spans="3:13" ht="20.25" customHeight="1">
      <c r="C59" s="3"/>
      <c r="D59" s="2" t="s">
        <v>37</v>
      </c>
      <c r="E59" s="19"/>
      <c r="F59" s="19"/>
      <c r="G59" s="3"/>
      <c r="H59" s="7">
        <f>SUM(H7:H58)</f>
        <v>245386.13</v>
      </c>
      <c r="I59" s="7">
        <f t="shared" ref="I59:K59" si="2">SUM(I7:I58)</f>
        <v>190673.6</v>
      </c>
      <c r="J59" s="7">
        <f t="shared" si="2"/>
        <v>116903.6</v>
      </c>
      <c r="K59" s="7">
        <f t="shared" si="2"/>
        <v>552963.32999999996</v>
      </c>
      <c r="L59" s="19"/>
      <c r="M59" s="17"/>
    </row>
    <row r="60" spans="3:13" ht="16.5" customHeight="1">
      <c r="C60" s="10"/>
      <c r="D60" s="11"/>
      <c r="E60" s="12"/>
      <c r="F60" s="12"/>
      <c r="G60" s="10"/>
      <c r="H60" s="13"/>
      <c r="I60" s="13"/>
      <c r="J60" s="13"/>
      <c r="K60" s="13"/>
      <c r="L60" s="12"/>
      <c r="M60" s="14"/>
    </row>
    <row r="61" spans="3:13" ht="20.25" customHeight="1">
      <c r="C61" s="10"/>
      <c r="D61" s="11"/>
      <c r="E61" s="11"/>
      <c r="F61" s="12"/>
      <c r="G61" s="10"/>
      <c r="H61" s="13"/>
      <c r="I61" s="13"/>
      <c r="J61" s="30"/>
      <c r="K61" s="30"/>
      <c r="L61" s="30"/>
      <c r="M61" s="14"/>
    </row>
    <row r="62" spans="3:13" ht="14.25" customHeight="1">
      <c r="C62" s="10"/>
      <c r="D62" s="11"/>
      <c r="E62" s="12"/>
      <c r="F62" s="12"/>
      <c r="G62" s="10"/>
      <c r="H62" s="13"/>
      <c r="I62" s="13"/>
      <c r="J62" s="13"/>
      <c r="K62" s="13"/>
      <c r="L62" s="12"/>
      <c r="M62" s="14"/>
    </row>
    <row r="63" spans="3:13">
      <c r="G63" t="s">
        <v>48</v>
      </c>
      <c r="H63" s="8">
        <f>H27</f>
        <v>56536.13</v>
      </c>
      <c r="I63">
        <v>0</v>
      </c>
      <c r="J63" s="8">
        <f>I27</f>
        <v>0</v>
      </c>
      <c r="K63" s="8">
        <f>J27</f>
        <v>0</v>
      </c>
      <c r="L63" s="8"/>
    </row>
    <row r="64" spans="3:13">
      <c r="G64" t="s">
        <v>34</v>
      </c>
      <c r="H64" s="8">
        <f>H12+H19+H23+H31+H36+H40+H48+H52+H56+H8</f>
        <v>143150</v>
      </c>
      <c r="I64" s="8">
        <f t="shared" ref="I64:J64" si="3">I12+I19+I23+I31+I36+I40+I48+I52+I56+I8</f>
        <v>153150</v>
      </c>
      <c r="J64" s="8">
        <f t="shared" si="3"/>
        <v>103150</v>
      </c>
      <c r="K64" s="8"/>
    </row>
    <row r="65" spans="7:11">
      <c r="G65" t="s">
        <v>35</v>
      </c>
      <c r="H65" s="8">
        <f>H13+H20+H28+H32+H37+H41+H45+H49+H53+H57+H9</f>
        <v>21000</v>
      </c>
      <c r="I65" s="8">
        <f t="shared" ref="I65:J65" si="4">I13+I20+I28+I32+I37+I41+I45+I49+I53+I57+I9</f>
        <v>23000</v>
      </c>
      <c r="J65" s="8">
        <f t="shared" si="4"/>
        <v>3000</v>
      </c>
      <c r="K65" s="8"/>
    </row>
    <row r="66" spans="7:11">
      <c r="G66" t="s">
        <v>36</v>
      </c>
      <c r="H66" s="8">
        <f>H10+H14+H21+H25+H29+H33+H38+H42+H46+H50+H54+H58</f>
        <v>24700</v>
      </c>
      <c r="I66" s="8">
        <f t="shared" ref="I66:J66" si="5">I10+I14+I21+I25+I29+I33+I38+I42+I46+I50+I54+I58</f>
        <v>14523.6</v>
      </c>
      <c r="J66" s="8">
        <f t="shared" si="5"/>
        <v>10753.6</v>
      </c>
      <c r="K66" s="8"/>
    </row>
    <row r="67" spans="7:11">
      <c r="G67" t="s">
        <v>10</v>
      </c>
      <c r="H67" s="9">
        <f>H63+H64+H65+H66</f>
        <v>245386.13</v>
      </c>
      <c r="I67" s="9">
        <f>J63+I64+I65+I66</f>
        <v>190673.6</v>
      </c>
      <c r="J67" s="9">
        <f>K63+J64+J65+J66</f>
        <v>116903.6</v>
      </c>
      <c r="K67" s="8"/>
    </row>
  </sheetData>
  <mergeCells count="11">
    <mergeCell ref="H2:M2"/>
    <mergeCell ref="J61:L61"/>
    <mergeCell ref="H5:K5"/>
    <mergeCell ref="D3:M3"/>
    <mergeCell ref="C5:C6"/>
    <mergeCell ref="D5:D6"/>
    <mergeCell ref="E5:E6"/>
    <mergeCell ref="F5:F6"/>
    <mergeCell ref="G5:G6"/>
    <mergeCell ref="L5:L6"/>
    <mergeCell ref="M5:M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2026-01-06T10:41:33Z</dcterms:modified>
</cp:coreProperties>
</file>