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Docs\Б Ю Д Ж Е Т\бюджет 2025\7-виконком квітень виконання\"/>
    </mc:Choice>
  </mc:AlternateContent>
  <bookViews>
    <workbookView xWindow="0" yWindow="0" windowWidth="19965" windowHeight="9120"/>
  </bookViews>
  <sheets>
    <sheet name="Березень 2025" sheetId="1" r:id="rId1"/>
  </sheets>
  <definedNames>
    <definedName name="_xlnm.Print_Titles" localSheetId="0">'Березень 2025'!$5:$8</definedName>
    <definedName name="_xlnm.Print_Area" localSheetId="0">'Березень 2025'!$A$1:$J$112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1" l="1"/>
  <c r="J99" i="1"/>
  <c r="H99" i="1"/>
  <c r="G99" i="1"/>
  <c r="J98" i="1"/>
  <c r="I98" i="1"/>
  <c r="H98" i="1"/>
  <c r="G98" i="1"/>
  <c r="J97" i="1"/>
  <c r="I97" i="1"/>
  <c r="H97" i="1"/>
  <c r="G97" i="1"/>
  <c r="G96" i="1"/>
  <c r="D96" i="1"/>
  <c r="J96" i="1" s="1"/>
  <c r="D95" i="1"/>
  <c r="H94" i="1"/>
  <c r="D94" i="1"/>
  <c r="D93" i="1"/>
  <c r="J93" i="1" s="1"/>
  <c r="I92" i="1"/>
  <c r="H92" i="1"/>
  <c r="D92" i="1"/>
  <c r="G92" i="1" s="1"/>
  <c r="I91" i="1"/>
  <c r="H91" i="1"/>
  <c r="D91" i="1"/>
  <c r="J91" i="1" s="1"/>
  <c r="F90" i="1"/>
  <c r="C90" i="1"/>
  <c r="J89" i="1"/>
  <c r="I89" i="1"/>
  <c r="G89" i="1"/>
  <c r="I88" i="1"/>
  <c r="H88" i="1"/>
  <c r="J87" i="1"/>
  <c r="I87" i="1"/>
  <c r="H87" i="1"/>
  <c r="G87" i="1"/>
  <c r="J86" i="1"/>
  <c r="I86" i="1"/>
  <c r="H86" i="1"/>
  <c r="G86" i="1"/>
  <c r="J85" i="1"/>
  <c r="I85" i="1"/>
  <c r="F84" i="1"/>
  <c r="F101" i="1" s="1"/>
  <c r="E84" i="1"/>
  <c r="D84" i="1"/>
  <c r="C84" i="1"/>
  <c r="C101" i="1" s="1"/>
  <c r="I83" i="1"/>
  <c r="H83" i="1"/>
  <c r="G83" i="1"/>
  <c r="F81" i="1"/>
  <c r="H81" i="1" s="1"/>
  <c r="E81" i="1"/>
  <c r="D81" i="1"/>
  <c r="G81" i="1" s="1"/>
  <c r="C81" i="1"/>
  <c r="J80" i="1"/>
  <c r="I80" i="1"/>
  <c r="G80" i="1"/>
  <c r="J79" i="1"/>
  <c r="G79" i="1"/>
  <c r="J78" i="1"/>
  <c r="I78" i="1"/>
  <c r="H78" i="1"/>
  <c r="G78" i="1"/>
  <c r="J77" i="1"/>
  <c r="H77" i="1"/>
  <c r="G77" i="1"/>
  <c r="J76" i="1"/>
  <c r="I76" i="1"/>
  <c r="G76" i="1"/>
  <c r="I75" i="1"/>
  <c r="H75" i="1"/>
  <c r="G75" i="1"/>
  <c r="J74" i="1"/>
  <c r="I74" i="1"/>
  <c r="G74" i="1"/>
  <c r="J73" i="1"/>
  <c r="I73" i="1"/>
  <c r="H73" i="1"/>
  <c r="G73" i="1"/>
  <c r="J72" i="1"/>
  <c r="I72" i="1"/>
  <c r="G72" i="1"/>
  <c r="J70" i="1"/>
  <c r="I70" i="1"/>
  <c r="H70" i="1"/>
  <c r="G70" i="1"/>
  <c r="J69" i="1"/>
  <c r="I69" i="1"/>
  <c r="H69" i="1"/>
  <c r="G69" i="1"/>
  <c r="J68" i="1"/>
  <c r="I68" i="1"/>
  <c r="H68" i="1"/>
  <c r="G68" i="1"/>
  <c r="J67" i="1"/>
  <c r="G67" i="1"/>
  <c r="J66" i="1"/>
  <c r="I66" i="1"/>
  <c r="J65" i="1"/>
  <c r="I65" i="1"/>
  <c r="H65" i="1"/>
  <c r="G65" i="1"/>
  <c r="J64" i="1"/>
  <c r="I64" i="1"/>
  <c r="H64" i="1"/>
  <c r="F63" i="1"/>
  <c r="E63" i="1"/>
  <c r="D63" i="1"/>
  <c r="C63" i="1"/>
  <c r="J62" i="1"/>
  <c r="I62" i="1"/>
  <c r="I61" i="1"/>
  <c r="H61" i="1"/>
  <c r="G61" i="1"/>
  <c r="J60" i="1"/>
  <c r="I60" i="1"/>
  <c r="H60" i="1"/>
  <c r="G60" i="1"/>
  <c r="H59" i="1"/>
  <c r="G59" i="1"/>
  <c r="H58" i="1"/>
  <c r="G58" i="1"/>
  <c r="H57" i="1"/>
  <c r="G57" i="1"/>
  <c r="F56" i="1"/>
  <c r="E56" i="1"/>
  <c r="I56" i="1" s="1"/>
  <c r="J55" i="1"/>
  <c r="I55" i="1"/>
  <c r="J54" i="1"/>
  <c r="I54" i="1"/>
  <c r="H54" i="1"/>
  <c r="G54" i="1"/>
  <c r="J53" i="1"/>
  <c r="I53" i="1"/>
  <c r="H53" i="1"/>
  <c r="G53" i="1"/>
  <c r="J52" i="1"/>
  <c r="I52" i="1"/>
  <c r="H52" i="1"/>
  <c r="G52" i="1"/>
  <c r="J51" i="1"/>
  <c r="I51" i="1"/>
  <c r="H51" i="1"/>
  <c r="G51" i="1"/>
  <c r="J50" i="1"/>
  <c r="I50" i="1"/>
  <c r="H50" i="1"/>
  <c r="G50" i="1"/>
  <c r="J49" i="1"/>
  <c r="I49" i="1"/>
  <c r="H49" i="1"/>
  <c r="G49" i="1"/>
  <c r="F48" i="1"/>
  <c r="E48" i="1"/>
  <c r="D48" i="1"/>
  <c r="C48" i="1"/>
  <c r="J47" i="1"/>
  <c r="I47" i="1"/>
  <c r="H47" i="1"/>
  <c r="G47" i="1"/>
  <c r="J46" i="1"/>
  <c r="I46" i="1"/>
  <c r="H46" i="1"/>
  <c r="G46" i="1"/>
  <c r="J45" i="1"/>
  <c r="I45" i="1"/>
  <c r="H45" i="1"/>
  <c r="G45" i="1"/>
  <c r="F44" i="1"/>
  <c r="E44" i="1"/>
  <c r="D44" i="1"/>
  <c r="G44" i="1" s="1"/>
  <c r="C44" i="1"/>
  <c r="J43" i="1"/>
  <c r="I43" i="1"/>
  <c r="H43" i="1"/>
  <c r="G43" i="1"/>
  <c r="J42" i="1"/>
  <c r="I42" i="1"/>
  <c r="H42" i="1"/>
  <c r="G42" i="1"/>
  <c r="F41" i="1"/>
  <c r="E41" i="1"/>
  <c r="D41" i="1"/>
  <c r="C41" i="1"/>
  <c r="J40" i="1"/>
  <c r="I40" i="1"/>
  <c r="H40" i="1"/>
  <c r="G40" i="1"/>
  <c r="J39" i="1"/>
  <c r="I39" i="1"/>
  <c r="J38" i="1"/>
  <c r="I38" i="1"/>
  <c r="H38" i="1"/>
  <c r="G38" i="1"/>
  <c r="F37" i="1"/>
  <c r="E37" i="1"/>
  <c r="J37" i="1" s="1"/>
  <c r="D37" i="1"/>
  <c r="C37" i="1"/>
  <c r="J36" i="1"/>
  <c r="I36" i="1"/>
  <c r="G36" i="1"/>
  <c r="J35" i="1"/>
  <c r="I35" i="1"/>
  <c r="G35" i="1"/>
  <c r="J34" i="1"/>
  <c r="I34" i="1"/>
  <c r="G34" i="1"/>
  <c r="J33" i="1"/>
  <c r="I33" i="1"/>
  <c r="H33" i="1"/>
  <c r="F32" i="1"/>
  <c r="E32" i="1"/>
  <c r="D32" i="1"/>
  <c r="C32" i="1"/>
  <c r="J31" i="1"/>
  <c r="I31" i="1"/>
  <c r="H31" i="1"/>
  <c r="G31" i="1"/>
  <c r="J30" i="1"/>
  <c r="I30" i="1"/>
  <c r="H30" i="1"/>
  <c r="G30" i="1"/>
  <c r="J29" i="1"/>
  <c r="I29" i="1"/>
  <c r="G29" i="1"/>
  <c r="J28" i="1"/>
  <c r="I28" i="1"/>
  <c r="H28" i="1"/>
  <c r="G28" i="1"/>
  <c r="F27" i="1"/>
  <c r="E27" i="1"/>
  <c r="D27" i="1"/>
  <c r="C27" i="1"/>
  <c r="J26" i="1"/>
  <c r="I26" i="1"/>
  <c r="H26" i="1"/>
  <c r="G26" i="1"/>
  <c r="J25" i="1"/>
  <c r="I25" i="1"/>
  <c r="G25" i="1"/>
  <c r="J24" i="1"/>
  <c r="I24" i="1"/>
  <c r="H24" i="1"/>
  <c r="G24" i="1"/>
  <c r="J23" i="1"/>
  <c r="I23" i="1"/>
  <c r="H23" i="1"/>
  <c r="G23" i="1"/>
  <c r="F22" i="1"/>
  <c r="E22" i="1"/>
  <c r="D22" i="1"/>
  <c r="C22" i="1"/>
  <c r="J21" i="1"/>
  <c r="I21" i="1"/>
  <c r="H21" i="1"/>
  <c r="G21" i="1"/>
  <c r="J20" i="1"/>
  <c r="I20" i="1"/>
  <c r="H20" i="1"/>
  <c r="G20" i="1"/>
  <c r="J19" i="1"/>
  <c r="J18" i="1"/>
  <c r="I18" i="1"/>
  <c r="H18" i="1"/>
  <c r="F17" i="1"/>
  <c r="E17" i="1"/>
  <c r="D17" i="1"/>
  <c r="C17" i="1"/>
  <c r="J16" i="1"/>
  <c r="I16" i="1"/>
  <c r="H16" i="1"/>
  <c r="G16" i="1"/>
  <c r="J15" i="1"/>
  <c r="I15" i="1"/>
  <c r="H15" i="1"/>
  <c r="G15" i="1"/>
  <c r="J14" i="1"/>
  <c r="H14" i="1"/>
  <c r="G14" i="1"/>
  <c r="J13" i="1"/>
  <c r="I13" i="1"/>
  <c r="G13" i="1"/>
  <c r="J12" i="1"/>
  <c r="I12" i="1"/>
  <c r="G12" i="1"/>
  <c r="J11" i="1"/>
  <c r="I11" i="1"/>
  <c r="H11" i="1"/>
  <c r="G11" i="1"/>
  <c r="F10" i="1"/>
  <c r="E10" i="1"/>
  <c r="D10" i="1"/>
  <c r="C10" i="1"/>
  <c r="H9" i="1"/>
  <c r="G9" i="1"/>
  <c r="I41" i="1" l="1"/>
  <c r="J84" i="1"/>
  <c r="I17" i="1"/>
  <c r="I22" i="1"/>
  <c r="I32" i="1"/>
  <c r="H56" i="1"/>
  <c r="J81" i="1"/>
  <c r="C71" i="1"/>
  <c r="C82" i="1" s="1"/>
  <c r="C102" i="1" s="1"/>
  <c r="J17" i="1"/>
  <c r="G22" i="1"/>
  <c r="H22" i="1"/>
  <c r="G32" i="1"/>
  <c r="H32" i="1"/>
  <c r="I44" i="1"/>
  <c r="H44" i="1"/>
  <c r="J56" i="1"/>
  <c r="J63" i="1"/>
  <c r="I63" i="1"/>
  <c r="I81" i="1"/>
  <c r="I90" i="1"/>
  <c r="J10" i="1"/>
  <c r="H10" i="1"/>
  <c r="E71" i="1"/>
  <c r="G10" i="1"/>
  <c r="I10" i="1"/>
  <c r="J22" i="1"/>
  <c r="IK22" i="1"/>
  <c r="J27" i="1"/>
  <c r="H27" i="1"/>
  <c r="G27" i="1"/>
  <c r="J32" i="1"/>
  <c r="J48" i="1"/>
  <c r="H48" i="1"/>
  <c r="G48" i="1"/>
  <c r="J94" i="1"/>
  <c r="G94" i="1"/>
  <c r="G95" i="1"/>
  <c r="D71" i="1"/>
  <c r="F71" i="1"/>
  <c r="F82" i="1" s="1"/>
  <c r="F102" i="1" s="1"/>
  <c r="I27" i="1"/>
  <c r="I37" i="1"/>
  <c r="J41" i="1"/>
  <c r="H41" i="1"/>
  <c r="G41" i="1"/>
  <c r="J44" i="1"/>
  <c r="I48" i="1"/>
  <c r="E101" i="1"/>
  <c r="I84" i="1"/>
  <c r="H84" i="1"/>
  <c r="G91" i="1"/>
  <c r="G93" i="1"/>
  <c r="J95" i="1"/>
  <c r="G56" i="1"/>
  <c r="H63" i="1"/>
  <c r="D101" i="1" l="1"/>
  <c r="G101" i="1" s="1"/>
  <c r="I101" i="1" s="1"/>
  <c r="G90" i="1"/>
  <c r="J90" i="1"/>
  <c r="H101" i="1"/>
  <c r="D82" i="1"/>
  <c r="G71" i="1"/>
  <c r="J71" i="1"/>
  <c r="H71" i="1"/>
  <c r="E82" i="1"/>
  <c r="I71" i="1"/>
  <c r="J101" i="1" l="1"/>
  <c r="D102" i="1"/>
  <c r="G82" i="1"/>
  <c r="J82" i="1"/>
  <c r="H82" i="1"/>
  <c r="I82" i="1"/>
  <c r="E102" i="1"/>
  <c r="J102" i="1" l="1"/>
  <c r="H102" i="1"/>
  <c r="G102" i="1"/>
  <c r="I102" i="1" s="1"/>
</calcChain>
</file>

<file path=xl/sharedStrings.xml><?xml version="1.0" encoding="utf-8"?>
<sst xmlns="http://schemas.openxmlformats.org/spreadsheetml/2006/main" count="146" uniqueCount="108">
  <si>
    <t xml:space="preserve"> </t>
  </si>
  <si>
    <t xml:space="preserve">                                                       </t>
  </si>
  <si>
    <t>План на 2025рік</t>
  </si>
  <si>
    <t>Червоноградська міська територіальна громада</t>
  </si>
  <si>
    <t>План на  січень - березень 2025 року</t>
  </si>
  <si>
    <t>факт січень-березень  2025 року</t>
  </si>
  <si>
    <t>факт січень-березень  2024 року</t>
  </si>
  <si>
    <t>% вик.  плану на січень- березень   2025р</t>
  </si>
  <si>
    <t>% вик. до відпов. пер-ду  мин. року</t>
  </si>
  <si>
    <t>% вик.до плану на       2025 р</t>
  </si>
  <si>
    <t xml:space="preserve">Потреба до плану на січень-березень  2025 року                 </t>
  </si>
  <si>
    <t xml:space="preserve">    Загальний фонд</t>
  </si>
  <si>
    <t>Податок на доходи фізичних осіб</t>
  </si>
  <si>
    <t xml:space="preserve">Податок на доходи фізичних осіб, що сплачується податковими агентами із доходів платника податку у вигляді заробітної плати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</si>
  <si>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</si>
  <si>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&gt;150%</t>
  </si>
  <si>
    <t>Податок на доходи фізичних осіб, що сплачується фізичним особами за результатами річного декларування</t>
  </si>
  <si>
    <t>Податок на доходи фізичних осіб, що сплачується фізичними особами, які не підлягають обов'язковому декларуванню</t>
  </si>
  <si>
    <t>Податок на доходи фізичних осіб у вигляді мінімального податкового зобовʼязання, що підлягає сплаті фізичними особами</t>
  </si>
  <si>
    <t>Податок на прибуток підпрємств та фінансових установ комунальної власності</t>
  </si>
  <si>
    <t>Рентна плата  та плата за використання інших природних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</si>
  <si>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</si>
  <si>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                                              (крім рентної плати з а спеціальне використання  лісових ресурсів в частині деревини , заготовленої в порядку рубок головного користування</t>
  </si>
  <si>
    <t>Рентна плата за користування надрами для видобування корисних копалин загальнодержавного значення</t>
  </si>
  <si>
    <t>Рентна плата за користування надрами для видобування кам'яного вугілля коксівного та енергетичного</t>
  </si>
  <si>
    <t>Акцизний податок</t>
  </si>
  <si>
    <t>Акцизний податок з виробленого в Україні пального</t>
  </si>
  <si>
    <t>Акцизний податок з  ввезеного на митну  територію України пального</t>
  </si>
  <si>
    <t xml:space="preserve"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</si>
  <si>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</si>
  <si>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Податок на нерухоме майно, відмінне від земельної ділянки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</si>
  <si>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</si>
  <si>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</si>
  <si>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</si>
  <si>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</si>
  <si>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Плата за землю</t>
  </si>
  <si>
    <t>Земельний податок з юридичних осіб</t>
  </si>
  <si>
    <t>Оренда плата з юридичних осіб</t>
  </si>
  <si>
    <t>Земельний податок з фізичних осіб</t>
  </si>
  <si>
    <t>Орендна плата з фізичних осіб</t>
  </si>
  <si>
    <t xml:space="preserve">Транспортний податок </t>
  </si>
  <si>
    <t>Транспортний податок з фізичних осіб</t>
  </si>
  <si>
    <t>Транспортний податок з юридичних осіб</t>
  </si>
  <si>
    <t>Збір за місця для припаркування транспортних засобів</t>
  </si>
  <si>
    <t>Туристичний збір</t>
  </si>
  <si>
    <t>Туристичний збір сплачений  юридичними особами</t>
  </si>
  <si>
    <t>Туристичний збір сплачений фізичними особами</t>
  </si>
  <si>
    <t xml:space="preserve">Єдиний податок 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</si>
  <si>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</si>
  <si>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</si>
  <si>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</si>
  <si>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</si>
  <si>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Частина чистого прибутку (доходу) комунальних унітарних підприємств та їх об`єднань, що вилучається до відповідного місцевого бюджету(комунальної власності району)</t>
  </si>
  <si>
    <t>Частина чистого прибутку (доходу) комунальних унітарних підприємств та їх об`єднань, що вилучається до відповідного місцевого бюджету (комунальної власності міської/селищної/сільської територіальної громади)</t>
  </si>
  <si>
    <t>Інші надходження</t>
  </si>
  <si>
    <t>Адміністративні штрафи та 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</si>
  <si>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</si>
  <si>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Плата за встановлення земельного сервітуту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</si>
  <si>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</si>
  <si>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адмін.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</si>
  <si>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</si>
  <si>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                                                   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</si>
  <si>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Надходження від орендної плати за користування цілісним майновим комплексом та іншим майном, що перебуває в комунальній власності (22080402)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</si>
  <si>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</si>
  <si>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</si>
  <si>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повязане з видачею та оформленням закордоних паспортів (посвідок) та паспортів громадян України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</si>
  <si>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</si>
  <si>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</si>
  <si>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Надходження коштів від Державного фонду дорогоцінних металів і дорогоцінного каміння  </t>
  </si>
  <si>
    <t>Податок з реклами  </t>
  </si>
  <si>
    <t>Разом загальний фонд за мінусом офіційних трансфертів</t>
  </si>
  <si>
    <t>Базава дотація</t>
  </si>
  <si>
    <t xml:space="preserve">Освітня субвенція </t>
  </si>
  <si>
    <t>Субвенція з державного бюджету місцевим бюджетам на надання державної підтримки особам з особливими освітніми потребами</t>
  </si>
  <si>
    <r>
      <t xml:space="preserve">41036000 </t>
    </r>
    <r>
      <rPr>
        <b/>
        <sz val="42"/>
        <rFont val="Times New Roman"/>
        <family val="1"/>
        <charset val="204"/>
      </rPr>
      <t>НУШ ДБ</t>
    </r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</si>
  <si>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</si>
  <si>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</si>
  <si>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Інші дотації з місцевого бюджету</t>
  </si>
  <si>
    <t>ІРЦ 41051000</t>
  </si>
  <si>
    <t>Субвенція з місцевого бюджету на здійснення переданих видатків у сфері освіти  за рахунок коштів освітньої субвенції</t>
  </si>
  <si>
    <t>Інші субвенції з місцевого бюджету</t>
  </si>
  <si>
    <t>Субвенція з місцевого бюджету на забезпечення інституту помічника ветерана в системі переходу від військової служби до цивільного життя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</si>
  <si>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трансферти з державного бюджету</t>
  </si>
  <si>
    <t>ВСЬОГО ЗАГАЛЬНИЙ ФОНД</t>
  </si>
  <si>
    <t xml:space="preserve">    Спеціальний фонд</t>
  </si>
  <si>
    <t>Екологічний податок</t>
  </si>
  <si>
    <t>Надходження від викидів забруднюючик речовин в атмосферне повітря стаціонарними джерелами забруднення</t>
  </si>
  <si>
    <t>Надходження від скидів забруднюючих речовин безпосередньо у водні обєкти</t>
  </si>
  <si>
    <t>Надходження від розміщення відходів у спеціально відведених для цього місцях чи на обєктах,крім розміщення окремих видів доходів як вторинної сировини</t>
  </si>
  <si>
    <t>Надходження коштів від відшкодування втрат сільськогосподарського і лісогосподарського виробництва  </t>
  </si>
  <si>
    <t>Грошові стягнення за шкоду заподіяну НС</t>
  </si>
  <si>
    <t>Власні надходження бюджетних установ  і організацій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</si>
  <si>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</si>
  <si>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</si>
  <si>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</t>
  </si>
  <si>
    <t xml:space="preserve">Надходження бюджетних установ від реалізації в установленому порядку майна (крім нерухомого майна)
</t>
  </si>
  <si>
    <t xml:space="preserve">Благодійні внески, гранти та дарунки
</t>
  </si>
  <si>
    <t xml:space="preserve"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об’єктів </t>
  </si>
  <si>
    <t>Надходження коштів від приватизації  майна, що перебуває у комунальній власності</t>
  </si>
  <si>
    <t>Кошти від продажу зем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</si>
  <si>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Цільові фонди                                                        , утворені Верховною Радою Автономної Республіки Крим, органами місцевого самоврядування та місцевими органами виконавчої влади</t>
  </si>
  <si>
    <t>Інші субвенції</t>
  </si>
  <si>
    <t xml:space="preserve">    </t>
  </si>
  <si>
    <t>РАЗОМ СПЕЦІАЛЬНИЙ ФОНД</t>
  </si>
  <si>
    <t>ВСЬОГО ДОХОДІВ</t>
  </si>
  <si>
    <t>Начальник фінансового управління</t>
  </si>
  <si>
    <t>Леся СЕМЕНТУХ</t>
  </si>
  <si>
    <t xml:space="preserve">          АНАЛІЗ НАДХОДЖЕНЬ ДОХОДІВ ДО МІСЦЕВОГО БЮДЖЕТУ січень - березень 2025 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</si>
</sst>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0"/>
    <numFmt numFmtId="166" formatCode="0.0%"/>
    <numFmt numFmtId="167" formatCode="_-* #,##0.00\ &quot;грн.&quot;_-;\-* #,##0.00\ &quot;грн.&quot;_-;_-* &quot;-&quot;??\ &quot;грн.&quot;_-;_-@_-"/>
    <numFmt numFmtId="168" formatCode="_-* #,##0.00_-;\-* #,##0.00_-;_-* &quot;-&quot;??_-;_-@_-"/>
  </numFmts>
  <fonts count="17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48"/>
      <name val="Times New Roman"/>
      <family val="1"/>
      <charset val="204"/>
    </font>
    <font>
      <b/>
      <i/>
      <sz val="54"/>
      <name val="Times New Roman"/>
      <family val="1"/>
      <charset val="204"/>
    </font>
    <font>
      <b/>
      <sz val="48"/>
      <color indexed="10"/>
      <name val="Times New Roman"/>
      <family val="1"/>
      <charset val="204"/>
    </font>
    <font>
      <b/>
      <sz val="48"/>
      <name val="Times New Roman"/>
      <family val="1"/>
      <charset val="204"/>
    </font>
    <font>
      <sz val="48"/>
      <color indexed="10"/>
      <name val="Times New Roman"/>
      <family val="1"/>
      <charset val="204"/>
    </font>
    <font>
      <b/>
      <u/>
      <sz val="48"/>
      <name val="Times New Roman"/>
      <family val="1"/>
      <charset val="204"/>
    </font>
    <font>
      <b/>
      <sz val="46"/>
      <name val="Times New Roman"/>
      <family val="1"/>
      <charset val="204"/>
    </font>
    <font>
      <b/>
      <sz val="40"/>
      <name val="Times New Roman"/>
      <family val="1"/>
      <charset val="204"/>
    </font>
    <font>
      <b/>
      <sz val="48"/>
      <color indexed="8"/>
      <name val="Times New Roman"/>
      <family val="1"/>
      <charset val="204"/>
    </font>
    <font>
      <b/>
      <sz val="54"/>
      <name val="Times New Roman"/>
      <family val="1"/>
      <charset val="204"/>
    </font>
    <font>
      <b/>
      <sz val="50"/>
      <name val="Times New Roman"/>
      <family val="1"/>
      <charset val="204"/>
    </font>
    <font>
      <sz val="48"/>
      <color indexed="8"/>
      <name val="Times New Roman"/>
      <family val="1"/>
      <charset val="204"/>
    </font>
    <font>
      <b/>
      <sz val="42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3" fillId="0" borderId="1" xfId="0" applyFont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3" fillId="2" borderId="1" xfId="0" applyFont="1" applyFill="1" applyBorder="1" applyProtection="1">
      <protection locked="0"/>
    </xf>
    <xf numFmtId="0" fontId="7" fillId="2" borderId="0" xfId="0" applyFont="1" applyFill="1" applyProtection="1"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top"/>
      <protection locked="0"/>
    </xf>
    <xf numFmtId="49" fontId="6" fillId="2" borderId="1" xfId="0" applyNumberFormat="1" applyFont="1" applyFill="1" applyBorder="1" applyAlignment="1" applyProtection="1">
      <alignment horizontal="center" vertical="top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4" fontId="3" fillId="2" borderId="0" xfId="0" applyNumberFormat="1" applyFont="1" applyFill="1" applyProtection="1">
      <protection locked="0"/>
    </xf>
    <xf numFmtId="165" fontId="7" fillId="2" borderId="0" xfId="0" applyNumberFormat="1" applyFont="1" applyFill="1" applyProtection="1">
      <protection locked="0"/>
    </xf>
    <xf numFmtId="165" fontId="3" fillId="2" borderId="0" xfId="0" applyNumberFormat="1" applyFont="1" applyFill="1" applyProtection="1">
      <protection locked="0"/>
    </xf>
    <xf numFmtId="165" fontId="3" fillId="0" borderId="0" xfId="0" applyNumberFormat="1" applyFont="1" applyProtection="1">
      <protection locked="0"/>
    </xf>
    <xf numFmtId="165" fontId="3" fillId="0" borderId="1" xfId="0" applyNumberFormat="1" applyFont="1" applyBorder="1" applyProtection="1">
      <protection locked="0"/>
    </xf>
    <xf numFmtId="0" fontId="3" fillId="4" borderId="0" xfId="0" applyFont="1" applyFill="1" applyProtection="1">
      <protection locked="0"/>
    </xf>
    <xf numFmtId="0" fontId="3" fillId="4" borderId="1" xfId="0" applyFont="1" applyFill="1" applyBorder="1" applyProtection="1">
      <protection locked="0"/>
    </xf>
    <xf numFmtId="4" fontId="7" fillId="2" borderId="0" xfId="0" applyNumberFormat="1" applyFont="1" applyFill="1" applyProtection="1">
      <protection locked="0"/>
    </xf>
    <xf numFmtId="0" fontId="7" fillId="3" borderId="0" xfId="0" applyFont="1" applyFill="1" applyProtection="1">
      <protection locked="0"/>
    </xf>
    <xf numFmtId="4" fontId="7" fillId="3" borderId="0" xfId="0" applyNumberFormat="1" applyFont="1" applyFill="1" applyProtection="1">
      <protection locked="0"/>
    </xf>
    <xf numFmtId="0" fontId="3" fillId="3" borderId="0" xfId="0" applyFont="1" applyFill="1" applyProtection="1">
      <protection locked="0"/>
    </xf>
    <xf numFmtId="0" fontId="3" fillId="3" borderId="1" xfId="0" applyFont="1" applyFill="1" applyBorder="1" applyProtection="1">
      <protection locked="0"/>
    </xf>
    <xf numFmtId="0" fontId="14" fillId="2" borderId="0" xfId="0" applyFont="1" applyFill="1" applyProtection="1">
      <protection locked="0"/>
    </xf>
    <xf numFmtId="0" fontId="14" fillId="0" borderId="0" xfId="0" applyFont="1" applyProtection="1">
      <protection locked="0"/>
    </xf>
    <xf numFmtId="0" fontId="14" fillId="2" borderId="1" xfId="0" applyFont="1" applyFill="1" applyBorder="1" applyProtection="1">
      <protection locked="0"/>
    </xf>
    <xf numFmtId="0" fontId="7" fillId="0" borderId="0" xfId="0" applyFont="1" applyProtection="1">
      <protection locked="0"/>
    </xf>
    <xf numFmtId="0" fontId="3" fillId="5" borderId="0" xfId="0" applyFont="1" applyFill="1" applyProtection="1">
      <protection locked="0"/>
    </xf>
    <xf numFmtId="0" fontId="3" fillId="5" borderId="1" xfId="0" applyFont="1" applyFill="1" applyBorder="1" applyProtection="1">
      <protection locked="0"/>
    </xf>
    <xf numFmtId="4" fontId="3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4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right" vertical="center"/>
      <protection locked="0"/>
    </xf>
    <xf numFmtId="164" fontId="3" fillId="0" borderId="0" xfId="0" applyNumberFormat="1" applyFont="1" applyProtection="1">
      <protection locked="0"/>
    </xf>
    <xf numFmtId="0" fontId="7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166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" fontId="6" fillId="0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right" vertical="center"/>
    </xf>
    <xf numFmtId="165" fontId="6" fillId="0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justify" vertical="center"/>
      <protection locked="0"/>
    </xf>
    <xf numFmtId="4" fontId="6" fillId="0" borderId="1" xfId="0" applyNumberFormat="1" applyFont="1" applyFill="1" applyBorder="1" applyAlignment="1" applyProtection="1">
      <alignment horizontal="right" vertical="center"/>
      <protection hidden="1"/>
    </xf>
    <xf numFmtId="4" fontId="6" fillId="0" borderId="1" xfId="0" applyNumberFormat="1" applyFont="1" applyFill="1" applyBorder="1" applyAlignment="1" applyProtection="1">
      <alignment horizontal="right" vertical="center"/>
      <protection locked="0"/>
    </xf>
    <xf numFmtId="164" fontId="6" fillId="0" borderId="1" xfId="0" applyNumberFormat="1" applyFont="1" applyFill="1" applyBorder="1" applyAlignment="1" applyProtection="1">
      <alignment horizontal="right" vertical="center"/>
      <protection hidden="1"/>
    </xf>
    <xf numFmtId="4" fontId="6" fillId="0" borderId="1" xfId="2" applyNumberFormat="1" applyFont="1" applyFill="1" applyBorder="1" applyAlignment="1" applyProtection="1">
      <alignment horizontal="right" vertical="center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164" fontId="6" fillId="0" borderId="1" xfId="0" applyNumberFormat="1" applyFont="1" applyFill="1" applyBorder="1" applyAlignment="1" applyProtection="1">
      <alignment horizontal="right" vertical="center"/>
      <protection locked="0"/>
    </xf>
    <xf numFmtId="4" fontId="6" fillId="0" borderId="1" xfId="3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horizontal="right" vertical="center" wrapText="1"/>
      <protection locked="0"/>
    </xf>
    <xf numFmtId="49" fontId="6" fillId="0" borderId="1" xfId="0" applyNumberFormat="1" applyFont="1" applyFill="1" applyBorder="1" applyAlignment="1" applyProtection="1">
      <alignment horizontal="right" vertical="center"/>
      <protection locked="0"/>
    </xf>
    <xf numFmtId="165" fontId="6" fillId="0" borderId="1" xfId="0" applyNumberFormat="1" applyFont="1" applyFill="1" applyBorder="1" applyAlignment="1" applyProtection="1">
      <alignment horizontal="justify" vertical="center"/>
      <protection locked="0"/>
    </xf>
    <xf numFmtId="10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 applyProtection="1">
      <alignment vertical="top" wrapText="1"/>
      <protection locked="0"/>
    </xf>
    <xf numFmtId="0" fontId="6" fillId="0" borderId="1" xfId="0" applyFont="1" applyFill="1" applyBorder="1" applyAlignment="1" applyProtection="1">
      <alignment horizontal="justify" vertical="top"/>
      <protection locked="0"/>
    </xf>
    <xf numFmtId="164" fontId="11" fillId="0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4" fontId="5" fillId="0" borderId="1" xfId="0" applyNumberFormat="1" applyFont="1" applyFill="1" applyBorder="1" applyAlignment="1" applyProtection="1">
      <alignment horizontal="right" vertical="center"/>
      <protection locked="0"/>
    </xf>
    <xf numFmtId="164" fontId="5" fillId="0" borderId="1" xfId="0" applyNumberFormat="1" applyFont="1" applyFill="1" applyBorder="1" applyAlignment="1" applyProtection="1">
      <alignment horizontal="right" vertical="center"/>
      <protection hidden="1"/>
    </xf>
    <xf numFmtId="164" fontId="5" fillId="0" borderId="1" xfId="0" applyNumberFormat="1" applyFont="1" applyFill="1" applyBorder="1" applyAlignment="1" applyProtection="1">
      <alignment horizontal="right" vertical="center"/>
      <protection locked="0"/>
    </xf>
    <xf numFmtId="164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4" fontId="12" fillId="0" borderId="1" xfId="0" applyNumberFormat="1" applyFont="1" applyFill="1" applyBorder="1" applyAlignment="1">
      <alignment horizontal="right" vertical="center"/>
    </xf>
    <xf numFmtId="166" fontId="12" fillId="0" borderId="1" xfId="0" applyNumberFormat="1" applyFont="1" applyFill="1" applyBorder="1" applyAlignment="1">
      <alignment horizontal="right" vertical="center"/>
    </xf>
    <xf numFmtId="10" fontId="12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justify" vertical="top" wrapText="1"/>
    </xf>
    <xf numFmtId="164" fontId="12" fillId="0" borderId="1" xfId="0" applyNumberFormat="1" applyFont="1" applyFill="1" applyBorder="1" applyAlignment="1">
      <alignment horizontal="right" vertical="center"/>
    </xf>
    <xf numFmtId="168" fontId="6" fillId="0" borderId="1" xfId="1" applyFont="1" applyFill="1" applyBorder="1" applyAlignment="1" applyProtection="1">
      <alignment horizontal="right" vertical="center"/>
      <protection locked="0"/>
    </xf>
    <xf numFmtId="0" fontId="6" fillId="0" borderId="1" xfId="0" applyFont="1" applyFill="1" applyBorder="1" applyAlignment="1" applyProtection="1">
      <alignment horizontal="justify" vertical="center" wrapText="1"/>
      <protection locked="0"/>
    </xf>
    <xf numFmtId="0" fontId="6" fillId="0" borderId="1" xfId="0" applyFont="1" applyFill="1" applyBorder="1" applyAlignment="1" applyProtection="1">
      <alignment vertical="top" wrapText="1"/>
      <protection locked="0"/>
    </xf>
    <xf numFmtId="4" fontId="6" fillId="0" borderId="1" xfId="0" applyNumberFormat="1" applyFont="1" applyFill="1" applyBorder="1" applyAlignment="1" applyProtection="1">
      <alignment horizontal="right" vertical="center"/>
      <protection locked="0" hidden="1"/>
    </xf>
    <xf numFmtId="164" fontId="6" fillId="0" borderId="1" xfId="0" applyNumberFormat="1" applyFont="1" applyFill="1" applyBorder="1" applyAlignment="1" applyProtection="1">
      <alignment horizontal="right" vertical="center"/>
      <protection locked="0" hidden="1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4" fontId="6" fillId="0" borderId="0" xfId="0" applyNumberFormat="1" applyFont="1" applyFill="1" applyAlignment="1">
      <alignment horizontal="right" vertical="center"/>
    </xf>
    <xf numFmtId="164" fontId="6" fillId="0" borderId="0" xfId="0" applyNumberFormat="1" applyFont="1" applyFill="1" applyAlignment="1">
      <alignment horizontal="right" vertical="center"/>
    </xf>
    <xf numFmtId="166" fontId="6" fillId="0" borderId="0" xfId="0" applyNumberFormat="1" applyFont="1" applyFill="1" applyAlignment="1">
      <alignment vertical="center"/>
    </xf>
    <xf numFmtId="166" fontId="6" fillId="0" borderId="0" xfId="0" applyNumberFormat="1" applyFont="1" applyFill="1" applyAlignment="1">
      <alignment horizontal="right" vertical="center"/>
    </xf>
    <xf numFmtId="4" fontId="3" fillId="0" borderId="0" xfId="0" applyNumberFormat="1" applyFont="1" applyFill="1" applyProtection="1">
      <protection locked="0"/>
    </xf>
    <xf numFmtId="164" fontId="3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/>
    <xf numFmtId="164" fontId="3" fillId="0" borderId="0" xfId="0" applyNumberFormat="1" applyFont="1" applyFill="1" applyProtection="1"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4" fontId="6" fillId="0" borderId="0" xfId="0" applyNumberFormat="1" applyFont="1" applyFill="1" applyProtection="1">
      <protection locked="0"/>
    </xf>
    <xf numFmtId="164" fontId="6" fillId="0" borderId="0" xfId="0" applyNumberFormat="1" applyFont="1" applyFill="1"/>
    <xf numFmtId="164" fontId="6" fillId="0" borderId="0" xfId="0" applyNumberFormat="1" applyFont="1" applyFill="1" applyProtection="1">
      <protection locked="0"/>
    </xf>
    <xf numFmtId="164" fontId="6" fillId="0" borderId="0" xfId="0" applyNumberFormat="1" applyFont="1" applyFill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justify"/>
      <protection locked="0"/>
    </xf>
    <xf numFmtId="14" fontId="6" fillId="2" borderId="1" xfId="0" applyNumberFormat="1" applyFont="1" applyFill="1" applyBorder="1" applyAlignment="1" applyProtection="1">
      <alignment horizontal="center" vertical="justify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4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</cellXfs>
  <cellStyles count="4">
    <cellStyle name="Денежный 2" xfId="2"/>
    <cellStyle name="Обычный" xfId="0" builtinId="0"/>
    <cellStyle name="Обычный 3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L326"/>
  <sheetViews>
    <sheetView tabSelected="1" zoomScale="20" zoomScaleNormal="20" zoomScaleSheetLayoutView="32" workbookViewId="0">
      <pane xSplit="2" ySplit="9" topLeftCell="C90" activePane="bottomRight" state="frozen"/>
      <selection activeCell="B138" sqref="B138"/>
      <selection pane="topRight" activeCell="B138" sqref="B138"/>
      <selection pane="bottomLeft" activeCell="B138" sqref="B138"/>
      <selection pane="bottomRight" activeCell="E115" sqref="E115"/>
    </sheetView>
  </sheetViews>
  <sheetFormatPr defaultColWidth="8.85546875" defaultRowHeight="61.5" outlineLevelRow="1" x14ac:dyDescent="0.85"/>
  <cols>
    <col min="1" max="1" width="46.140625" style="6" customWidth="1"/>
    <col min="2" max="2" width="183.42578125" style="6" customWidth="1"/>
    <col min="3" max="3" width="83.28515625" style="40" customWidth="1"/>
    <col min="4" max="4" width="79.42578125" style="6" customWidth="1"/>
    <col min="5" max="5" width="83.140625" style="6" customWidth="1"/>
    <col min="6" max="6" width="77.140625" style="41" hidden="1" customWidth="1"/>
    <col min="7" max="7" width="60.28515625" style="6" customWidth="1"/>
    <col min="8" max="8" width="0.28515625" style="6" customWidth="1"/>
    <col min="9" max="9" width="46.5703125" style="6" customWidth="1"/>
    <col min="10" max="10" width="67.5703125" style="6" customWidth="1"/>
    <col min="11" max="13" width="8.85546875" style="8"/>
    <col min="14" max="14" width="78.140625" style="8" customWidth="1"/>
    <col min="15" max="60" width="8.85546875" style="8"/>
    <col min="61" max="171" width="8.85546875" style="5"/>
    <col min="172" max="244" width="8.85546875" style="6"/>
    <col min="245" max="245" width="49.85546875" style="6" bestFit="1" customWidth="1"/>
    <col min="246" max="16384" width="8.85546875" style="6"/>
  </cols>
  <sheetData>
    <row r="1" spans="1:246" s="1" customFormat="1" ht="0.75" customHeight="1" x14ac:dyDescent="0.85">
      <c r="B1" s="110" t="s">
        <v>107</v>
      </c>
      <c r="C1" s="110"/>
      <c r="D1" s="110"/>
      <c r="E1" s="110"/>
      <c r="F1" s="110"/>
      <c r="G1" s="110"/>
      <c r="H1" s="110"/>
      <c r="I1" s="110"/>
      <c r="J1" s="110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4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</row>
    <row r="2" spans="1:246" s="7" customFormat="1" ht="87" customHeight="1" x14ac:dyDescent="0.85">
      <c r="B2" s="110"/>
      <c r="C2" s="110"/>
      <c r="D2" s="110"/>
      <c r="E2" s="110"/>
      <c r="F2" s="110"/>
      <c r="G2" s="110"/>
      <c r="H2" s="110"/>
      <c r="I2" s="110"/>
      <c r="J2" s="110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</row>
    <row r="3" spans="1:246" s="1" customFormat="1" ht="43.5" hidden="1" customHeight="1" x14ac:dyDescent="0.85">
      <c r="A3" s="7"/>
      <c r="B3" s="111"/>
      <c r="C3" s="111"/>
      <c r="D3" s="111"/>
      <c r="E3" s="111"/>
      <c r="F3" s="111"/>
      <c r="G3" s="111"/>
      <c r="H3" s="111"/>
      <c r="I3" s="111"/>
      <c r="J3" s="111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1" customFormat="1" ht="13.5" hidden="1" customHeight="1" x14ac:dyDescent="0.85">
      <c r="A4" s="7"/>
      <c r="B4" s="112"/>
      <c r="C4" s="112"/>
      <c r="D4" s="112"/>
      <c r="E4" s="112"/>
      <c r="F4" s="112"/>
      <c r="G4" s="112"/>
      <c r="H4" s="112"/>
      <c r="I4" s="112"/>
      <c r="J4" s="112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</row>
    <row r="5" spans="1:246" s="1" customFormat="1" ht="22.5" hidden="1" customHeight="1" x14ac:dyDescent="0.85">
      <c r="A5" s="113" t="s">
        <v>0</v>
      </c>
      <c r="B5" s="113" t="s">
        <v>1</v>
      </c>
      <c r="C5" s="114" t="s">
        <v>2</v>
      </c>
      <c r="D5" s="115"/>
      <c r="E5" s="115"/>
      <c r="F5" s="115"/>
      <c r="G5" s="115"/>
      <c r="H5" s="115"/>
      <c r="I5" s="115"/>
      <c r="J5" s="115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</row>
    <row r="6" spans="1:246" s="1" customFormat="1" ht="69" customHeight="1" x14ac:dyDescent="0.85">
      <c r="A6" s="113"/>
      <c r="B6" s="113"/>
      <c r="C6" s="114"/>
      <c r="D6" s="116" t="s">
        <v>3</v>
      </c>
      <c r="E6" s="116"/>
      <c r="F6" s="116"/>
      <c r="G6" s="116"/>
      <c r="H6" s="116"/>
      <c r="I6" s="116"/>
      <c r="J6" s="116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</row>
    <row r="7" spans="1:246" s="1" customFormat="1" ht="302.25" customHeight="1" x14ac:dyDescent="0.85">
      <c r="A7" s="113"/>
      <c r="B7" s="113"/>
      <c r="C7" s="114"/>
      <c r="D7" s="9" t="s">
        <v>4</v>
      </c>
      <c r="E7" s="10" t="s">
        <v>5</v>
      </c>
      <c r="F7" s="10" t="s">
        <v>6</v>
      </c>
      <c r="G7" s="11" t="s">
        <v>7</v>
      </c>
      <c r="H7" s="11" t="s">
        <v>8</v>
      </c>
      <c r="I7" s="11" t="s">
        <v>9</v>
      </c>
      <c r="J7" s="11" t="s">
        <v>10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</row>
    <row r="8" spans="1:246" s="19" customFormat="1" ht="63" customHeight="1" x14ac:dyDescent="0.85">
      <c r="A8" s="12">
        <v>1</v>
      </c>
      <c r="B8" s="13">
        <v>2</v>
      </c>
      <c r="C8" s="14">
        <v>3</v>
      </c>
      <c r="D8" s="13">
        <v>4</v>
      </c>
      <c r="E8" s="13">
        <v>5</v>
      </c>
      <c r="F8" s="15">
        <v>6</v>
      </c>
      <c r="G8" s="13">
        <v>6</v>
      </c>
      <c r="H8" s="13">
        <v>8</v>
      </c>
      <c r="I8" s="13">
        <v>7</v>
      </c>
      <c r="J8" s="13">
        <v>8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</row>
    <row r="9" spans="1:246" s="7" customFormat="1" ht="93" customHeight="1" x14ac:dyDescent="0.85">
      <c r="A9" s="46"/>
      <c r="B9" s="47" t="s">
        <v>11</v>
      </c>
      <c r="C9" s="48"/>
      <c r="D9" s="49"/>
      <c r="E9" s="50"/>
      <c r="F9" s="49"/>
      <c r="G9" s="51" t="str">
        <f>IF(D9=0," ",+E9/D9)</f>
        <v xml:space="preserve"> </v>
      </c>
      <c r="H9" s="49" t="str">
        <f>IF(E9=0," ",+E9/F9)</f>
        <v xml:space="preserve"> </v>
      </c>
      <c r="I9" s="49"/>
      <c r="J9" s="49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</row>
    <row r="10" spans="1:246" s="1" customFormat="1" ht="99.95" customHeight="1" collapsed="1" x14ac:dyDescent="0.85">
      <c r="A10" s="52">
        <v>11010000</v>
      </c>
      <c r="B10" s="53" t="s">
        <v>12</v>
      </c>
      <c r="C10" s="54">
        <f>SUM(C11:C15)</f>
        <v>384031000</v>
      </c>
      <c r="D10" s="54">
        <f>SUM(D11:D15)</f>
        <v>107345850</v>
      </c>
      <c r="E10" s="54">
        <f>SUM(E11:E15)</f>
        <v>118740915.24000001</v>
      </c>
      <c r="F10" s="54">
        <f>SUM(F11:F15)</f>
        <v>92034459.850000009</v>
      </c>
      <c r="G10" s="45">
        <f>IF(D10=0," ",+E10/D10)</f>
        <v>1.1061528250975703</v>
      </c>
      <c r="H10" s="45">
        <f>IF(E10=0," ",+E10/F10)</f>
        <v>1.2901788681492434</v>
      </c>
      <c r="I10" s="45">
        <f>IF(E10=0," ",+E10/C10)</f>
        <v>0.3091961722881747</v>
      </c>
      <c r="J10" s="49">
        <f>E10-D10</f>
        <v>11395065.24000001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</row>
    <row r="11" spans="1:246" s="1" customFormat="1" ht="99.95" hidden="1" customHeight="1" outlineLevel="1" x14ac:dyDescent="0.85">
      <c r="A11" s="52">
        <v>11010100</v>
      </c>
      <c r="B11" s="53" t="s">
        <v>13</v>
      </c>
      <c r="C11" s="55">
        <v>374631000</v>
      </c>
      <c r="D11" s="56">
        <v>105425850</v>
      </c>
      <c r="E11" s="55">
        <v>116167330.02</v>
      </c>
      <c r="F11" s="55">
        <v>90244765.950000003</v>
      </c>
      <c r="G11" s="45">
        <f t="shared" ref="G11:G74" si="0">IF(D11=0," ",+E11/D11)</f>
        <v>1.1018865868285623</v>
      </c>
      <c r="H11" s="45">
        <f t="shared" ref="H11:H73" si="1">IF(E11=0," ",+E11/F11)</f>
        <v>1.2872472857247184</v>
      </c>
      <c r="I11" s="45">
        <f t="shared" ref="I11:I74" si="2">IF(E11=0," ",+E11/C11)</f>
        <v>0.31008467003531476</v>
      </c>
      <c r="J11" s="49">
        <f>E11-D11</f>
        <v>10741480.019999996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</row>
    <row r="12" spans="1:246" s="1" customFormat="1" ht="99.95" hidden="1" customHeight="1" outlineLevel="1" x14ac:dyDescent="0.85">
      <c r="A12" s="52">
        <v>11010400</v>
      </c>
      <c r="B12" s="53" t="s">
        <v>14</v>
      </c>
      <c r="C12" s="57">
        <v>5000000</v>
      </c>
      <c r="D12" s="56">
        <v>1000000</v>
      </c>
      <c r="E12" s="57">
        <v>1341018.29</v>
      </c>
      <c r="F12" s="57">
        <v>670054.18000000005</v>
      </c>
      <c r="G12" s="45">
        <f t="shared" si="0"/>
        <v>1.3410182900000001</v>
      </c>
      <c r="H12" s="45" t="s">
        <v>15</v>
      </c>
      <c r="I12" s="45">
        <f t="shared" si="2"/>
        <v>0.26820365800000001</v>
      </c>
      <c r="J12" s="49">
        <f t="shared" ref="J12:J78" si="3">E12-D12</f>
        <v>341018.29000000004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</row>
    <row r="13" spans="1:246" s="1" customFormat="1" ht="99.95" hidden="1" customHeight="1" outlineLevel="1" x14ac:dyDescent="0.85">
      <c r="A13" s="52">
        <v>11010500</v>
      </c>
      <c r="B13" s="53" t="s">
        <v>16</v>
      </c>
      <c r="C13" s="57">
        <v>4280000</v>
      </c>
      <c r="D13" s="56">
        <v>900000</v>
      </c>
      <c r="E13" s="57">
        <v>570644.87</v>
      </c>
      <c r="F13" s="57">
        <v>433502.76</v>
      </c>
      <c r="G13" s="45">
        <f t="shared" si="0"/>
        <v>0.6340498555555556</v>
      </c>
      <c r="H13" s="45" t="s">
        <v>15</v>
      </c>
      <c r="I13" s="45">
        <f t="shared" si="2"/>
        <v>0.13332824065420559</v>
      </c>
      <c r="J13" s="49">
        <f>E13-D13</f>
        <v>-329355.13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</row>
    <row r="14" spans="1:246" s="1" customFormat="1" ht="99.95" hidden="1" customHeight="1" outlineLevel="1" x14ac:dyDescent="0.85">
      <c r="A14" s="52">
        <v>11010501</v>
      </c>
      <c r="B14" s="53" t="s">
        <v>17</v>
      </c>
      <c r="C14" s="57"/>
      <c r="D14" s="56"/>
      <c r="E14" s="57">
        <v>637288.43000000005</v>
      </c>
      <c r="F14" s="57">
        <v>662288.72</v>
      </c>
      <c r="G14" s="45" t="str">
        <f t="shared" si="0"/>
        <v xml:space="preserve"> </v>
      </c>
      <c r="H14" s="45">
        <f t="shared" si="1"/>
        <v>0.96225167476806805</v>
      </c>
      <c r="I14" s="45"/>
      <c r="J14" s="49">
        <f t="shared" si="3"/>
        <v>637288.43000000005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</row>
    <row r="15" spans="1:246" s="1" customFormat="1" ht="99.95" hidden="1" customHeight="1" outlineLevel="1" x14ac:dyDescent="0.85">
      <c r="A15" s="52">
        <v>11011300</v>
      </c>
      <c r="B15" s="53" t="s">
        <v>18</v>
      </c>
      <c r="C15" s="57">
        <v>120000</v>
      </c>
      <c r="D15" s="56">
        <v>20000</v>
      </c>
      <c r="E15" s="57">
        <v>24633.63</v>
      </c>
      <c r="F15" s="57">
        <v>23848.240000000002</v>
      </c>
      <c r="G15" s="45">
        <f>IF(D15=0," ",+E15/D15)</f>
        <v>1.2316815000000001</v>
      </c>
      <c r="H15" s="45">
        <f t="shared" si="1"/>
        <v>1.0329328285860928</v>
      </c>
      <c r="I15" s="45">
        <f t="shared" si="2"/>
        <v>0.20528025</v>
      </c>
      <c r="J15" s="49">
        <f>E15-D15</f>
        <v>4633.630000000001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</row>
    <row r="16" spans="1:246" s="1" customFormat="1" ht="122.25" customHeight="1" x14ac:dyDescent="0.85">
      <c r="A16" s="52">
        <v>11020200</v>
      </c>
      <c r="B16" s="58" t="s">
        <v>19</v>
      </c>
      <c r="C16" s="55">
        <v>500000</v>
      </c>
      <c r="D16" s="56">
        <v>100000</v>
      </c>
      <c r="E16" s="59">
        <v>24139</v>
      </c>
      <c r="F16" s="59">
        <v>673879</v>
      </c>
      <c r="G16" s="45">
        <f t="shared" si="0"/>
        <v>0.24138999999999999</v>
      </c>
      <c r="H16" s="45">
        <f t="shared" si="1"/>
        <v>3.5820970827106946E-2</v>
      </c>
      <c r="I16" s="45">
        <f t="shared" si="2"/>
        <v>4.8278000000000001E-2</v>
      </c>
      <c r="J16" s="49">
        <f>E16-D16</f>
        <v>-75861</v>
      </c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</row>
    <row r="17" spans="1:246" s="1" customFormat="1" ht="118.5" customHeight="1" collapsed="1" x14ac:dyDescent="0.85">
      <c r="A17" s="52">
        <v>13000000</v>
      </c>
      <c r="B17" s="58" t="s">
        <v>20</v>
      </c>
      <c r="C17" s="55">
        <f>C18+C19+C20+C21</f>
        <v>295000</v>
      </c>
      <c r="D17" s="55">
        <f>D18+D19+D20+D21</f>
        <v>88500</v>
      </c>
      <c r="E17" s="55">
        <f>E18+E19+E20+E21</f>
        <v>220695.78</v>
      </c>
      <c r="F17" s="59">
        <f>F18+F19+F20+F21</f>
        <v>109252.86</v>
      </c>
      <c r="G17" s="45" t="s">
        <v>15</v>
      </c>
      <c r="H17" s="45" t="s">
        <v>15</v>
      </c>
      <c r="I17" s="45">
        <f t="shared" si="2"/>
        <v>0.7481212881355932</v>
      </c>
      <c r="J17" s="49">
        <f t="shared" si="3"/>
        <v>132195.78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</row>
    <row r="18" spans="1:246" s="1" customFormat="1" ht="99.95" hidden="1" customHeight="1" outlineLevel="1" x14ac:dyDescent="0.85">
      <c r="A18" s="52">
        <v>13010100</v>
      </c>
      <c r="B18" s="58" t="s">
        <v>21</v>
      </c>
      <c r="C18" s="55">
        <v>160000</v>
      </c>
      <c r="D18" s="56">
        <v>30000</v>
      </c>
      <c r="E18" s="59">
        <v>46682.77</v>
      </c>
      <c r="F18" s="60">
        <v>50354.97</v>
      </c>
      <c r="G18" s="45" t="s">
        <v>15</v>
      </c>
      <c r="H18" s="45">
        <f t="shared" si="1"/>
        <v>0.92707373274177296</v>
      </c>
      <c r="I18" s="45">
        <f t="shared" si="2"/>
        <v>0.29176731249999999</v>
      </c>
      <c r="J18" s="49">
        <f t="shared" si="3"/>
        <v>16682.769999999997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</row>
    <row r="19" spans="1:246" s="1" customFormat="1" ht="99.95" hidden="1" customHeight="1" outlineLevel="1" x14ac:dyDescent="0.85">
      <c r="A19" s="52">
        <v>13010200</v>
      </c>
      <c r="B19" s="58" t="s">
        <v>22</v>
      </c>
      <c r="C19" s="55">
        <v>100000</v>
      </c>
      <c r="D19" s="56">
        <v>50000</v>
      </c>
      <c r="E19" s="59">
        <v>163013.01</v>
      </c>
      <c r="F19" s="60">
        <v>50797.25</v>
      </c>
      <c r="G19" s="45" t="s">
        <v>15</v>
      </c>
      <c r="H19" s="45" t="s">
        <v>15</v>
      </c>
      <c r="I19" s="45" t="s">
        <v>15</v>
      </c>
      <c r="J19" s="49">
        <f t="shared" si="3"/>
        <v>113013.01000000001</v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</row>
    <row r="20" spans="1:246" s="1" customFormat="1" ht="99.95" hidden="1" customHeight="1" outlineLevel="1" x14ac:dyDescent="0.85">
      <c r="A20" s="52">
        <v>13030100</v>
      </c>
      <c r="B20" s="61" t="s">
        <v>23</v>
      </c>
      <c r="C20" s="55">
        <v>35000</v>
      </c>
      <c r="D20" s="56">
        <v>8500</v>
      </c>
      <c r="E20" s="59">
        <v>11000</v>
      </c>
      <c r="F20" s="60">
        <v>8100.64</v>
      </c>
      <c r="G20" s="45">
        <f t="shared" si="0"/>
        <v>1.2941176470588236</v>
      </c>
      <c r="H20" s="45">
        <f t="shared" si="1"/>
        <v>1.3579173991190818</v>
      </c>
      <c r="I20" s="45">
        <f t="shared" si="2"/>
        <v>0.31428571428571428</v>
      </c>
      <c r="J20" s="49">
        <f t="shared" si="3"/>
        <v>2500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</row>
    <row r="21" spans="1:246" s="1" customFormat="1" ht="99.95" hidden="1" customHeight="1" outlineLevel="1" x14ac:dyDescent="0.85">
      <c r="A21" s="52">
        <v>13031500</v>
      </c>
      <c r="B21" s="61" t="s">
        <v>24</v>
      </c>
      <c r="C21" s="55"/>
      <c r="D21" s="56"/>
      <c r="E21" s="59"/>
      <c r="F21" s="60"/>
      <c r="G21" s="45" t="str">
        <f t="shared" si="0"/>
        <v xml:space="preserve"> </v>
      </c>
      <c r="H21" s="45" t="str">
        <f t="shared" si="1"/>
        <v xml:space="preserve"> </v>
      </c>
      <c r="I21" s="45" t="str">
        <f t="shared" si="2"/>
        <v xml:space="preserve"> </v>
      </c>
      <c r="J21" s="49">
        <f t="shared" si="3"/>
        <v>0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</row>
    <row r="22" spans="1:246" s="7" customFormat="1" ht="99.95" customHeight="1" collapsed="1" x14ac:dyDescent="0.85">
      <c r="A22" s="52">
        <v>14000000</v>
      </c>
      <c r="B22" s="62" t="s">
        <v>25</v>
      </c>
      <c r="C22" s="55">
        <f>SUM(C23:C26)</f>
        <v>48800000</v>
      </c>
      <c r="D22" s="55">
        <f>SUM(D23:D26)</f>
        <v>11760500</v>
      </c>
      <c r="E22" s="55">
        <f>SUM(E23:E26)</f>
        <v>15820101.99</v>
      </c>
      <c r="F22" s="55">
        <f>SUM(F23:F26)</f>
        <v>10470277.209999999</v>
      </c>
      <c r="G22" s="45">
        <f t="shared" si="0"/>
        <v>1.3451895744228561</v>
      </c>
      <c r="H22" s="45">
        <f t="shared" si="1"/>
        <v>1.5109534993868612</v>
      </c>
      <c r="I22" s="45">
        <f t="shared" si="2"/>
        <v>0.32418241782786883</v>
      </c>
      <c r="J22" s="49">
        <f t="shared" si="3"/>
        <v>4059601.99</v>
      </c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20">
        <f>SUM(K22:IJ22)</f>
        <v>0</v>
      </c>
      <c r="IL22" s="5"/>
    </row>
    <row r="23" spans="1:246" s="7" customFormat="1" ht="99.95" hidden="1" customHeight="1" outlineLevel="1" x14ac:dyDescent="0.85">
      <c r="A23" s="52">
        <v>14021900</v>
      </c>
      <c r="B23" s="63" t="s">
        <v>26</v>
      </c>
      <c r="C23" s="55">
        <v>2800000</v>
      </c>
      <c r="D23" s="56">
        <v>850000</v>
      </c>
      <c r="E23" s="59">
        <v>1062468.46</v>
      </c>
      <c r="F23" s="60">
        <v>637952.81000000006</v>
      </c>
      <c r="G23" s="45">
        <f t="shared" si="0"/>
        <v>1.249962894117647</v>
      </c>
      <c r="H23" s="45">
        <f t="shared" si="1"/>
        <v>1.6654342505364932</v>
      </c>
      <c r="I23" s="45">
        <f t="shared" si="2"/>
        <v>0.3794530214285714</v>
      </c>
      <c r="J23" s="49">
        <f t="shared" si="3"/>
        <v>212468.45999999996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</row>
    <row r="24" spans="1:246" s="7" customFormat="1" ht="99.95" hidden="1" customHeight="1" outlineLevel="1" x14ac:dyDescent="0.85">
      <c r="A24" s="52">
        <v>14031900</v>
      </c>
      <c r="B24" s="63" t="s">
        <v>27</v>
      </c>
      <c r="C24" s="55">
        <v>17000000</v>
      </c>
      <c r="D24" s="56">
        <v>3410000</v>
      </c>
      <c r="E24" s="59">
        <v>4871283.72</v>
      </c>
      <c r="F24" s="60">
        <v>3623384.46</v>
      </c>
      <c r="G24" s="45">
        <f t="shared" si="0"/>
        <v>1.4285289501466274</v>
      </c>
      <c r="H24" s="45">
        <f t="shared" si="1"/>
        <v>1.3444015598609704</v>
      </c>
      <c r="I24" s="45">
        <f t="shared" si="2"/>
        <v>0.28654610117647056</v>
      </c>
      <c r="J24" s="49">
        <f t="shared" si="3"/>
        <v>1461283.7199999997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</row>
    <row r="25" spans="1:246" s="7" customFormat="1" ht="99.95" hidden="1" customHeight="1" outlineLevel="1" x14ac:dyDescent="0.85">
      <c r="A25" s="52">
        <v>14040100</v>
      </c>
      <c r="B25" s="64" t="s">
        <v>28</v>
      </c>
      <c r="C25" s="55">
        <v>17000000</v>
      </c>
      <c r="D25" s="56">
        <v>4500500</v>
      </c>
      <c r="E25" s="59">
        <v>6213292.3899999997</v>
      </c>
      <c r="F25" s="59">
        <v>3237670.33</v>
      </c>
      <c r="G25" s="45">
        <f t="shared" si="0"/>
        <v>1.3805782446394845</v>
      </c>
      <c r="H25" s="45" t="s">
        <v>15</v>
      </c>
      <c r="I25" s="45">
        <f t="shared" si="2"/>
        <v>0.3654877876470588</v>
      </c>
      <c r="J25" s="49">
        <f>E25-D25</f>
        <v>1712792.3899999997</v>
      </c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</row>
    <row r="26" spans="1:246" s="7" customFormat="1" ht="99.95" hidden="1" customHeight="1" outlineLevel="1" x14ac:dyDescent="0.85">
      <c r="A26" s="52">
        <v>14040200</v>
      </c>
      <c r="B26" s="63" t="s">
        <v>29</v>
      </c>
      <c r="C26" s="55">
        <v>12000000</v>
      </c>
      <c r="D26" s="56">
        <v>3000000</v>
      </c>
      <c r="E26" s="59">
        <v>3673057.42</v>
      </c>
      <c r="F26" s="59">
        <v>2971269.61</v>
      </c>
      <c r="G26" s="45">
        <f t="shared" si="0"/>
        <v>1.2243524733333333</v>
      </c>
      <c r="H26" s="45">
        <f t="shared" si="1"/>
        <v>1.2361912253395275</v>
      </c>
      <c r="I26" s="45">
        <f t="shared" si="2"/>
        <v>0.30608811833333333</v>
      </c>
      <c r="J26" s="49">
        <f>E26-D26</f>
        <v>673057.41999999993</v>
      </c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</row>
    <row r="27" spans="1:246" s="1" customFormat="1" ht="118.5" customHeight="1" collapsed="1" x14ac:dyDescent="0.85">
      <c r="A27" s="52">
        <v>18010000</v>
      </c>
      <c r="B27" s="63" t="s">
        <v>30</v>
      </c>
      <c r="C27" s="55">
        <f>SUM(C28:C31)</f>
        <v>22160000</v>
      </c>
      <c r="D27" s="55">
        <f>SUM(D28:D31)</f>
        <v>5096302</v>
      </c>
      <c r="E27" s="55">
        <f>SUM(E28:E31)</f>
        <v>5886500.540000001</v>
      </c>
      <c r="F27" s="55">
        <f>SUM(F28:F31)</f>
        <v>5064607.62</v>
      </c>
      <c r="G27" s="45">
        <f t="shared" si="0"/>
        <v>1.1550533190536982</v>
      </c>
      <c r="H27" s="45">
        <f t="shared" si="1"/>
        <v>1.1622816576657129</v>
      </c>
      <c r="I27" s="45">
        <f t="shared" si="2"/>
        <v>0.26563630595667875</v>
      </c>
      <c r="J27" s="49">
        <f t="shared" si="3"/>
        <v>790198.54000000097</v>
      </c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</row>
    <row r="28" spans="1:246" s="1" customFormat="1" ht="99.95" hidden="1" customHeight="1" outlineLevel="1" x14ac:dyDescent="0.85">
      <c r="A28" s="52">
        <v>18010100</v>
      </c>
      <c r="B28" s="63" t="s">
        <v>31</v>
      </c>
      <c r="C28" s="55">
        <v>60000</v>
      </c>
      <c r="D28" s="56">
        <v>20000</v>
      </c>
      <c r="E28" s="59">
        <v>22946.84</v>
      </c>
      <c r="F28" s="59">
        <v>19805.2</v>
      </c>
      <c r="G28" s="45">
        <f t="shared" si="0"/>
        <v>1.1473420000000001</v>
      </c>
      <c r="H28" s="45">
        <f t="shared" si="1"/>
        <v>1.1586270272453698</v>
      </c>
      <c r="I28" s="45">
        <f t="shared" si="2"/>
        <v>0.38244733333333336</v>
      </c>
      <c r="J28" s="49">
        <f t="shared" si="3"/>
        <v>2946.84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</row>
    <row r="29" spans="1:246" s="1" customFormat="1" ht="99.95" hidden="1" customHeight="1" outlineLevel="1" x14ac:dyDescent="0.85">
      <c r="A29" s="65">
        <v>18010200</v>
      </c>
      <c r="B29" s="63" t="s">
        <v>32</v>
      </c>
      <c r="C29" s="55">
        <v>3200000</v>
      </c>
      <c r="D29" s="56">
        <v>1026302</v>
      </c>
      <c r="E29" s="59">
        <v>1130825.3799999999</v>
      </c>
      <c r="F29" s="59">
        <v>638431.93000000005</v>
      </c>
      <c r="G29" s="45">
        <f t="shared" si="0"/>
        <v>1.1018446617077624</v>
      </c>
      <c r="H29" s="45" t="s">
        <v>15</v>
      </c>
      <c r="I29" s="45">
        <f t="shared" si="2"/>
        <v>0.35338293124999998</v>
      </c>
      <c r="J29" s="49">
        <f t="shared" si="3"/>
        <v>104523.37999999989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</row>
    <row r="30" spans="1:246" s="1" customFormat="1" ht="99.95" hidden="1" customHeight="1" outlineLevel="1" x14ac:dyDescent="0.85">
      <c r="A30" s="65">
        <v>18010300</v>
      </c>
      <c r="B30" s="53" t="s">
        <v>33</v>
      </c>
      <c r="C30" s="55">
        <v>7300000</v>
      </c>
      <c r="D30" s="56">
        <v>1200000</v>
      </c>
      <c r="E30" s="59">
        <v>1325183.8500000001</v>
      </c>
      <c r="F30" s="59">
        <v>1073941.49</v>
      </c>
      <c r="G30" s="45">
        <f t="shared" si="0"/>
        <v>1.1043198750000001</v>
      </c>
      <c r="H30" s="45">
        <f t="shared" si="1"/>
        <v>1.2339441788397616</v>
      </c>
      <c r="I30" s="45">
        <f t="shared" si="2"/>
        <v>0.18153203424657535</v>
      </c>
      <c r="J30" s="49">
        <f t="shared" si="3"/>
        <v>125183.85000000009</v>
      </c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</row>
    <row r="31" spans="1:246" s="1" customFormat="1" ht="99.95" hidden="1" customHeight="1" outlineLevel="1" x14ac:dyDescent="0.85">
      <c r="A31" s="52">
        <v>18010400</v>
      </c>
      <c r="B31" s="53" t="s">
        <v>34</v>
      </c>
      <c r="C31" s="55">
        <v>11600000</v>
      </c>
      <c r="D31" s="56">
        <v>2850000</v>
      </c>
      <c r="E31" s="59">
        <v>3407544.47</v>
      </c>
      <c r="F31" s="59">
        <v>3332429</v>
      </c>
      <c r="G31" s="45">
        <f t="shared" si="0"/>
        <v>1.1956296385964913</v>
      </c>
      <c r="H31" s="45">
        <f t="shared" si="1"/>
        <v>1.0225407563071862</v>
      </c>
      <c r="I31" s="45">
        <f t="shared" si="2"/>
        <v>0.29375383362068969</v>
      </c>
      <c r="J31" s="49">
        <f t="shared" si="3"/>
        <v>557544.4700000002</v>
      </c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</row>
    <row r="32" spans="1:246" s="1" customFormat="1" ht="99.95" customHeight="1" collapsed="1" x14ac:dyDescent="0.85">
      <c r="A32" s="52">
        <v>18010000</v>
      </c>
      <c r="B32" s="53" t="s">
        <v>35</v>
      </c>
      <c r="C32" s="55">
        <f>SUM(C33:C36)</f>
        <v>40550000</v>
      </c>
      <c r="D32" s="55">
        <f>SUM(D33:D36)</f>
        <v>11076431</v>
      </c>
      <c r="E32" s="55">
        <f>SUM(E33:E36)</f>
        <v>15622371.029999999</v>
      </c>
      <c r="F32" s="55">
        <f>SUM(F33:F36)</f>
        <v>8945621.1800000016</v>
      </c>
      <c r="G32" s="45">
        <f t="shared" si="0"/>
        <v>1.4104155959622733</v>
      </c>
      <c r="H32" s="45">
        <f t="shared" si="1"/>
        <v>1.7463707344245039</v>
      </c>
      <c r="I32" s="45">
        <f t="shared" si="2"/>
        <v>0.38526192429099876</v>
      </c>
      <c r="J32" s="49">
        <f t="shared" si="3"/>
        <v>4545940.0299999993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</row>
    <row r="33" spans="1:246" s="24" customFormat="1" ht="99.95" hidden="1" customHeight="1" outlineLevel="1" x14ac:dyDescent="0.85">
      <c r="A33" s="66">
        <v>18010500</v>
      </c>
      <c r="B33" s="67" t="s">
        <v>36</v>
      </c>
      <c r="C33" s="55">
        <v>12000000</v>
      </c>
      <c r="D33" s="56">
        <v>3107000</v>
      </c>
      <c r="E33" s="55">
        <v>4845159.84</v>
      </c>
      <c r="F33" s="55">
        <v>3286110.03</v>
      </c>
      <c r="G33" s="68" t="s">
        <v>15</v>
      </c>
      <c r="H33" s="68">
        <f t="shared" si="1"/>
        <v>1.474436277473034</v>
      </c>
      <c r="I33" s="68">
        <f t="shared" si="2"/>
        <v>0.40376331999999998</v>
      </c>
      <c r="J33" s="49">
        <f t="shared" si="3"/>
        <v>1738159.8399999999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</row>
    <row r="34" spans="1:246" s="1" customFormat="1" ht="99.95" hidden="1" customHeight="1" outlineLevel="1" x14ac:dyDescent="0.85">
      <c r="A34" s="52">
        <v>18010600</v>
      </c>
      <c r="B34" s="53" t="s">
        <v>37</v>
      </c>
      <c r="C34" s="55">
        <v>14300000</v>
      </c>
      <c r="D34" s="56">
        <v>4540931</v>
      </c>
      <c r="E34" s="59">
        <v>6337443.6299999999</v>
      </c>
      <c r="F34" s="59">
        <v>3534748.37</v>
      </c>
      <c r="G34" s="45">
        <f t="shared" si="0"/>
        <v>1.3956264981784572</v>
      </c>
      <c r="H34" s="45" t="s">
        <v>15</v>
      </c>
      <c r="I34" s="45">
        <f t="shared" si="2"/>
        <v>0.44317787622377619</v>
      </c>
      <c r="J34" s="49">
        <f t="shared" si="3"/>
        <v>1796512.63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</row>
    <row r="35" spans="1:246" s="1" customFormat="1" ht="99.95" hidden="1" customHeight="1" outlineLevel="1" x14ac:dyDescent="0.85">
      <c r="A35" s="52">
        <v>18010700</v>
      </c>
      <c r="B35" s="53" t="s">
        <v>38</v>
      </c>
      <c r="C35" s="55">
        <v>2750000</v>
      </c>
      <c r="D35" s="56">
        <v>962500</v>
      </c>
      <c r="E35" s="59">
        <v>1263659.6599999999</v>
      </c>
      <c r="F35" s="59">
        <v>404903.73</v>
      </c>
      <c r="G35" s="45">
        <f t="shared" si="0"/>
        <v>1.3128931532467532</v>
      </c>
      <c r="H35" s="45" t="s">
        <v>15</v>
      </c>
      <c r="I35" s="45">
        <f t="shared" si="2"/>
        <v>0.45951260363636359</v>
      </c>
      <c r="J35" s="49">
        <f t="shared" si="3"/>
        <v>301159.65999999992</v>
      </c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</row>
    <row r="36" spans="1:246" s="1" customFormat="1" ht="99.95" hidden="1" customHeight="1" outlineLevel="1" x14ac:dyDescent="0.85">
      <c r="A36" s="52">
        <v>18010900</v>
      </c>
      <c r="B36" s="53" t="s">
        <v>39</v>
      </c>
      <c r="C36" s="55">
        <v>11500000</v>
      </c>
      <c r="D36" s="56">
        <v>2466000</v>
      </c>
      <c r="E36" s="59">
        <v>3176107.9</v>
      </c>
      <c r="F36" s="55">
        <v>1719859.05</v>
      </c>
      <c r="G36" s="45">
        <f t="shared" si="0"/>
        <v>1.287959407948094</v>
      </c>
      <c r="H36" s="45" t="s">
        <v>15</v>
      </c>
      <c r="I36" s="45">
        <f t="shared" si="2"/>
        <v>0.27618329565217392</v>
      </c>
      <c r="J36" s="49">
        <f t="shared" si="3"/>
        <v>710107.89999999991</v>
      </c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</row>
    <row r="37" spans="1:246" s="1" customFormat="1" ht="99.95" customHeight="1" collapsed="1" x14ac:dyDescent="0.85">
      <c r="A37" s="52">
        <v>18011000</v>
      </c>
      <c r="B37" s="63" t="s">
        <v>40</v>
      </c>
      <c r="C37" s="55">
        <f>SUM(C38:C39)</f>
        <v>150000</v>
      </c>
      <c r="D37" s="55">
        <f>SUM(D38:D39)</f>
        <v>80000</v>
      </c>
      <c r="E37" s="55">
        <f>SUM(E38:E39)</f>
        <v>122554.65</v>
      </c>
      <c r="F37" s="55">
        <f>F38+F39</f>
        <v>65596.990000000005</v>
      </c>
      <c r="G37" s="45" t="s">
        <v>15</v>
      </c>
      <c r="H37" s="45" t="s">
        <v>15</v>
      </c>
      <c r="I37" s="45">
        <f t="shared" si="2"/>
        <v>0.81703099999999995</v>
      </c>
      <c r="J37" s="49">
        <f t="shared" si="3"/>
        <v>42554.649999999994</v>
      </c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</row>
    <row r="38" spans="1:246" s="1" customFormat="1" ht="99.95" hidden="1" customHeight="1" outlineLevel="1" x14ac:dyDescent="0.85">
      <c r="A38" s="69">
        <v>18011000</v>
      </c>
      <c r="B38" s="63" t="s">
        <v>41</v>
      </c>
      <c r="C38" s="55">
        <v>50000</v>
      </c>
      <c r="D38" s="56">
        <v>20000</v>
      </c>
      <c r="E38" s="59">
        <v>12860.31</v>
      </c>
      <c r="F38" s="59">
        <v>27096.99</v>
      </c>
      <c r="G38" s="45">
        <f t="shared" si="0"/>
        <v>0.64301549999999996</v>
      </c>
      <c r="H38" s="45">
        <f t="shared" si="1"/>
        <v>0.47460289869834249</v>
      </c>
      <c r="I38" s="45">
        <f t="shared" si="2"/>
        <v>0.2572062</v>
      </c>
      <c r="J38" s="49">
        <f t="shared" si="3"/>
        <v>-7139.6900000000005</v>
      </c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</row>
    <row r="39" spans="1:246" s="1" customFormat="1" ht="99.95" hidden="1" customHeight="1" outlineLevel="1" x14ac:dyDescent="0.85">
      <c r="A39" s="69">
        <v>18011100</v>
      </c>
      <c r="B39" s="63" t="s">
        <v>42</v>
      </c>
      <c r="C39" s="55">
        <v>100000</v>
      </c>
      <c r="D39" s="56">
        <v>60000</v>
      </c>
      <c r="E39" s="59">
        <v>109694.34</v>
      </c>
      <c r="F39" s="60">
        <v>38500</v>
      </c>
      <c r="G39" s="45" t="s">
        <v>15</v>
      </c>
      <c r="H39" s="45" t="s">
        <v>15</v>
      </c>
      <c r="I39" s="45">
        <f t="shared" si="2"/>
        <v>1.0969434</v>
      </c>
      <c r="J39" s="49">
        <f t="shared" si="3"/>
        <v>49694.34</v>
      </c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</row>
    <row r="40" spans="1:246" s="1" customFormat="1" ht="133.5" customHeight="1" x14ac:dyDescent="0.85">
      <c r="A40" s="52">
        <v>18020000</v>
      </c>
      <c r="B40" s="70" t="s">
        <v>43</v>
      </c>
      <c r="C40" s="55">
        <v>122000</v>
      </c>
      <c r="D40" s="56">
        <v>30000</v>
      </c>
      <c r="E40" s="59">
        <v>5414</v>
      </c>
      <c r="F40" s="59">
        <v>30848.29</v>
      </c>
      <c r="G40" s="45">
        <f t="shared" si="0"/>
        <v>0.18046666666666666</v>
      </c>
      <c r="H40" s="45">
        <f t="shared" si="1"/>
        <v>0.1755040554922169</v>
      </c>
      <c r="I40" s="45">
        <f t="shared" si="2"/>
        <v>4.4377049180327865E-2</v>
      </c>
      <c r="J40" s="49">
        <f t="shared" si="3"/>
        <v>-24586</v>
      </c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</row>
    <row r="41" spans="1:246" s="1" customFormat="1" ht="99.95" customHeight="1" collapsed="1" x14ac:dyDescent="0.85">
      <c r="A41" s="52">
        <v>18030000</v>
      </c>
      <c r="B41" s="52" t="s">
        <v>44</v>
      </c>
      <c r="C41" s="55">
        <f>SUM(C42:C43)</f>
        <v>228000</v>
      </c>
      <c r="D41" s="55">
        <f>SUM(D42:D43)</f>
        <v>54500</v>
      </c>
      <c r="E41" s="55">
        <f>SUM(E42:E43)</f>
        <v>41793.200000000004</v>
      </c>
      <c r="F41" s="55">
        <f>SUM(F42:F43)</f>
        <v>77999.89</v>
      </c>
      <c r="G41" s="45">
        <f t="shared" si="0"/>
        <v>0.76684770642201838</v>
      </c>
      <c r="H41" s="45">
        <f t="shared" si="1"/>
        <v>0.53581101204117088</v>
      </c>
      <c r="I41" s="45">
        <f t="shared" si="2"/>
        <v>0.18330350877192986</v>
      </c>
      <c r="J41" s="49">
        <f t="shared" si="3"/>
        <v>-12706.799999999996</v>
      </c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</row>
    <row r="42" spans="1:246" s="1" customFormat="1" ht="99.95" hidden="1" customHeight="1" outlineLevel="1" x14ac:dyDescent="0.85">
      <c r="A42" s="52">
        <v>18030100</v>
      </c>
      <c r="B42" s="53" t="s">
        <v>45</v>
      </c>
      <c r="C42" s="55">
        <v>210000</v>
      </c>
      <c r="D42" s="56">
        <v>50000</v>
      </c>
      <c r="E42" s="59">
        <v>35528.400000000001</v>
      </c>
      <c r="F42" s="59">
        <v>73720.100000000006</v>
      </c>
      <c r="G42" s="45">
        <f t="shared" si="0"/>
        <v>0.71056799999999998</v>
      </c>
      <c r="H42" s="45">
        <f t="shared" si="1"/>
        <v>0.48193640540368227</v>
      </c>
      <c r="I42" s="45">
        <f t="shared" si="2"/>
        <v>0.16918285714285716</v>
      </c>
      <c r="J42" s="49">
        <f t="shared" si="3"/>
        <v>-14471.599999999999</v>
      </c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</row>
    <row r="43" spans="1:246" s="1" customFormat="1" ht="99.95" hidden="1" customHeight="1" outlineLevel="1" x14ac:dyDescent="0.85">
      <c r="A43" s="52">
        <v>18030200</v>
      </c>
      <c r="B43" s="53" t="s">
        <v>46</v>
      </c>
      <c r="C43" s="55">
        <v>18000</v>
      </c>
      <c r="D43" s="56">
        <v>4500</v>
      </c>
      <c r="E43" s="59">
        <v>6264.8</v>
      </c>
      <c r="F43" s="60">
        <v>4279.79</v>
      </c>
      <c r="G43" s="45">
        <f t="shared" si="0"/>
        <v>1.3921777777777777</v>
      </c>
      <c r="H43" s="45">
        <f t="shared" si="1"/>
        <v>1.4638101402171602</v>
      </c>
      <c r="I43" s="45">
        <f t="shared" si="2"/>
        <v>0.34804444444444443</v>
      </c>
      <c r="J43" s="49">
        <f t="shared" si="3"/>
        <v>1764.8000000000002</v>
      </c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</row>
    <row r="44" spans="1:246" s="1" customFormat="1" ht="99.95" customHeight="1" collapsed="1" x14ac:dyDescent="0.85">
      <c r="A44" s="52">
        <v>18050000</v>
      </c>
      <c r="B44" s="53" t="s">
        <v>47</v>
      </c>
      <c r="C44" s="54">
        <f>SUM(C45:C47)</f>
        <v>139000000</v>
      </c>
      <c r="D44" s="54">
        <f>SUM(D45:D47)</f>
        <v>37502400</v>
      </c>
      <c r="E44" s="54">
        <f>SUM(E45:E47)</f>
        <v>36112634.450000003</v>
      </c>
      <c r="F44" s="54">
        <f>SUM(F45:F47)</f>
        <v>36508812.519999996</v>
      </c>
      <c r="G44" s="45">
        <f t="shared" si="0"/>
        <v>0.96294195704808239</v>
      </c>
      <c r="H44" s="45">
        <f t="shared" si="1"/>
        <v>0.98914842629343358</v>
      </c>
      <c r="I44" s="45">
        <f t="shared" si="2"/>
        <v>0.25980312553956836</v>
      </c>
      <c r="J44" s="49">
        <f t="shared" si="3"/>
        <v>-1389765.549999997</v>
      </c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</row>
    <row r="45" spans="1:246" s="1" customFormat="1" ht="99.95" hidden="1" customHeight="1" outlineLevel="1" x14ac:dyDescent="0.85">
      <c r="A45" s="52">
        <v>18050300</v>
      </c>
      <c r="B45" s="53" t="s">
        <v>48</v>
      </c>
      <c r="C45" s="54">
        <v>10600000</v>
      </c>
      <c r="D45" s="56">
        <v>2855000</v>
      </c>
      <c r="E45" s="56">
        <v>2969289.89</v>
      </c>
      <c r="F45" s="56">
        <v>2491305.35</v>
      </c>
      <c r="G45" s="45">
        <f t="shared" si="0"/>
        <v>1.0400314851138355</v>
      </c>
      <c r="H45" s="45">
        <f t="shared" si="1"/>
        <v>1.1918610819825839</v>
      </c>
      <c r="I45" s="45">
        <f t="shared" si="2"/>
        <v>0.28012168773584906</v>
      </c>
      <c r="J45" s="49">
        <f t="shared" si="3"/>
        <v>114289.89000000013</v>
      </c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</row>
    <row r="46" spans="1:246" s="1" customFormat="1" ht="99.95" hidden="1" customHeight="1" outlineLevel="1" x14ac:dyDescent="0.85">
      <c r="A46" s="52">
        <v>18050400</v>
      </c>
      <c r="B46" s="53" t="s">
        <v>49</v>
      </c>
      <c r="C46" s="54">
        <v>127400000</v>
      </c>
      <c r="D46" s="56">
        <v>34427400</v>
      </c>
      <c r="E46" s="56">
        <v>32905126.350000001</v>
      </c>
      <c r="F46" s="56">
        <v>33736749.189999998</v>
      </c>
      <c r="G46" s="45">
        <f t="shared" si="0"/>
        <v>0.95578307830390918</v>
      </c>
      <c r="H46" s="45">
        <f t="shared" si="1"/>
        <v>0.97534964512092059</v>
      </c>
      <c r="I46" s="45">
        <f t="shared" si="2"/>
        <v>0.25828199646781791</v>
      </c>
      <c r="J46" s="49">
        <f t="shared" si="3"/>
        <v>-1522273.6499999985</v>
      </c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</row>
    <row r="47" spans="1:246" s="1" customFormat="1" ht="99.95" hidden="1" customHeight="1" outlineLevel="1" x14ac:dyDescent="0.85">
      <c r="A47" s="52">
        <v>18050500</v>
      </c>
      <c r="B47" s="53" t="s">
        <v>50</v>
      </c>
      <c r="C47" s="54">
        <v>1000000</v>
      </c>
      <c r="D47" s="56">
        <v>220000</v>
      </c>
      <c r="E47" s="56">
        <v>238218.21</v>
      </c>
      <c r="F47" s="56">
        <v>280757.98</v>
      </c>
      <c r="G47" s="45">
        <f t="shared" si="0"/>
        <v>1.0828100454545455</v>
      </c>
      <c r="H47" s="45">
        <f t="shared" si="1"/>
        <v>0.84848241891468235</v>
      </c>
      <c r="I47" s="45">
        <f t="shared" si="2"/>
        <v>0.23821820999999999</v>
      </c>
      <c r="J47" s="49">
        <f t="shared" si="3"/>
        <v>18218.209999999992</v>
      </c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</row>
    <row r="48" spans="1:246" s="1" customFormat="1" ht="124.5" customHeight="1" collapsed="1" x14ac:dyDescent="0.85">
      <c r="A48" s="52">
        <v>21010300</v>
      </c>
      <c r="B48" s="71" t="s">
        <v>51</v>
      </c>
      <c r="C48" s="55">
        <f>SUM(C49:C50)</f>
        <v>10000</v>
      </c>
      <c r="D48" s="59">
        <f>SUM(D49:D50)</f>
        <v>3000</v>
      </c>
      <c r="E48" s="59">
        <f>SUM(E49:E50)</f>
        <v>2000</v>
      </c>
      <c r="F48" s="55">
        <f>SUM(F49:F50)</f>
        <v>-6818.43</v>
      </c>
      <c r="G48" s="45">
        <f t="shared" si="0"/>
        <v>0.66666666666666663</v>
      </c>
      <c r="H48" s="45">
        <f t="shared" si="1"/>
        <v>-0.2933226563886408</v>
      </c>
      <c r="I48" s="45">
        <f t="shared" si="2"/>
        <v>0.2</v>
      </c>
      <c r="J48" s="49">
        <f t="shared" si="3"/>
        <v>-1000</v>
      </c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</row>
    <row r="49" spans="1:246" s="1" customFormat="1" ht="99.95" hidden="1" customHeight="1" outlineLevel="1" x14ac:dyDescent="0.85">
      <c r="A49" s="52">
        <v>21010301</v>
      </c>
      <c r="B49" s="53" t="s">
        <v>52</v>
      </c>
      <c r="C49" s="55"/>
      <c r="D49" s="56"/>
      <c r="E49" s="72"/>
      <c r="F49" s="60"/>
      <c r="G49" s="45" t="str">
        <f t="shared" si="0"/>
        <v xml:space="preserve"> </v>
      </c>
      <c r="H49" s="45" t="str">
        <f t="shared" si="1"/>
        <v xml:space="preserve"> </v>
      </c>
      <c r="I49" s="45" t="str">
        <f t="shared" si="2"/>
        <v xml:space="preserve"> </v>
      </c>
      <c r="J49" s="49">
        <f t="shared" si="3"/>
        <v>0</v>
      </c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</row>
    <row r="50" spans="1:246" s="1" customFormat="1" ht="99.95" hidden="1" customHeight="1" outlineLevel="1" x14ac:dyDescent="0.85">
      <c r="A50" s="52">
        <v>21010302</v>
      </c>
      <c r="B50" s="53" t="s">
        <v>53</v>
      </c>
      <c r="C50" s="55">
        <v>10000</v>
      </c>
      <c r="D50" s="56">
        <v>3000</v>
      </c>
      <c r="E50" s="72">
        <v>2000</v>
      </c>
      <c r="F50" s="59">
        <v>-6818.43</v>
      </c>
      <c r="G50" s="45">
        <f t="shared" si="0"/>
        <v>0.66666666666666663</v>
      </c>
      <c r="H50" s="45">
        <f t="shared" si="1"/>
        <v>-0.2933226563886408</v>
      </c>
      <c r="I50" s="45">
        <f t="shared" si="2"/>
        <v>0.2</v>
      </c>
      <c r="J50" s="49">
        <f t="shared" si="3"/>
        <v>-1000</v>
      </c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</row>
    <row r="51" spans="1:246" s="1" customFormat="1" ht="122.25" hidden="1" customHeight="1" x14ac:dyDescent="0.85">
      <c r="A51" s="52">
        <v>21080500</v>
      </c>
      <c r="B51" s="73" t="s">
        <v>54</v>
      </c>
      <c r="C51" s="74"/>
      <c r="D51" s="75"/>
      <c r="E51" s="76"/>
      <c r="F51" s="59"/>
      <c r="G51" s="45" t="str">
        <f t="shared" si="0"/>
        <v xml:space="preserve"> </v>
      </c>
      <c r="H51" s="45" t="str">
        <f t="shared" si="1"/>
        <v xml:space="preserve"> </v>
      </c>
      <c r="I51" s="45" t="str">
        <f t="shared" si="2"/>
        <v xml:space="preserve"> </v>
      </c>
      <c r="J51" s="49">
        <f t="shared" si="3"/>
        <v>0</v>
      </c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</row>
    <row r="52" spans="1:246" s="1" customFormat="1" ht="99.95" customHeight="1" x14ac:dyDescent="0.85">
      <c r="A52" s="52">
        <v>21081100</v>
      </c>
      <c r="B52" s="53" t="s">
        <v>55</v>
      </c>
      <c r="C52" s="55">
        <v>3504700</v>
      </c>
      <c r="D52" s="56">
        <v>670000</v>
      </c>
      <c r="E52" s="77">
        <v>385674.57</v>
      </c>
      <c r="F52" s="77">
        <v>691049.63</v>
      </c>
      <c r="G52" s="45">
        <f t="shared" si="0"/>
        <v>0.57563368656716418</v>
      </c>
      <c r="H52" s="45">
        <f t="shared" si="1"/>
        <v>0.55809966933923405</v>
      </c>
      <c r="I52" s="45">
        <f t="shared" si="2"/>
        <v>0.11004495962564556</v>
      </c>
      <c r="J52" s="49">
        <f t="shared" si="3"/>
        <v>-284325.43</v>
      </c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</row>
    <row r="53" spans="1:246" s="1" customFormat="1" ht="114.75" customHeight="1" x14ac:dyDescent="0.85">
      <c r="A53" s="52">
        <v>21081500</v>
      </c>
      <c r="B53" s="53" t="s">
        <v>56</v>
      </c>
      <c r="C53" s="55">
        <v>100000</v>
      </c>
      <c r="D53" s="56">
        <v>0</v>
      </c>
      <c r="E53" s="59"/>
      <c r="F53" s="60"/>
      <c r="G53" s="45" t="str">
        <f t="shared" si="0"/>
        <v xml:space="preserve"> </v>
      </c>
      <c r="H53" s="45" t="str">
        <f t="shared" si="1"/>
        <v xml:space="preserve"> </v>
      </c>
      <c r="I53" s="45" t="str">
        <f t="shared" si="2"/>
        <v xml:space="preserve"> </v>
      </c>
      <c r="J53" s="49">
        <f t="shared" si="3"/>
        <v>0</v>
      </c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</row>
    <row r="54" spans="1:246" s="1" customFormat="1" ht="111" customHeight="1" x14ac:dyDescent="0.85">
      <c r="A54" s="52">
        <v>21081700</v>
      </c>
      <c r="B54" s="53" t="s">
        <v>57</v>
      </c>
      <c r="C54" s="55">
        <v>60000</v>
      </c>
      <c r="D54" s="56">
        <v>13000</v>
      </c>
      <c r="E54" s="59">
        <v>18639.419999999998</v>
      </c>
      <c r="F54" s="59">
        <v>15538.24</v>
      </c>
      <c r="G54" s="45">
        <f t="shared" si="0"/>
        <v>1.4338015384615383</v>
      </c>
      <c r="H54" s="45">
        <f t="shared" si="1"/>
        <v>1.1995837366394133</v>
      </c>
      <c r="I54" s="45">
        <f t="shared" si="2"/>
        <v>0.31065699999999996</v>
      </c>
      <c r="J54" s="49">
        <f t="shared" si="3"/>
        <v>5639.4199999999983</v>
      </c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</row>
    <row r="55" spans="1:246" s="7" customFormat="1" ht="99.95" customHeight="1" x14ac:dyDescent="0.85">
      <c r="A55" s="52">
        <v>22010300</v>
      </c>
      <c r="B55" s="53" t="s">
        <v>58</v>
      </c>
      <c r="C55" s="55">
        <v>155000</v>
      </c>
      <c r="D55" s="56">
        <v>30000</v>
      </c>
      <c r="E55" s="59">
        <v>99580</v>
      </c>
      <c r="F55" s="59">
        <v>31290</v>
      </c>
      <c r="G55" s="45" t="s">
        <v>15</v>
      </c>
      <c r="H55" s="45" t="s">
        <v>15</v>
      </c>
      <c r="I55" s="45">
        <f t="shared" si="2"/>
        <v>0.64245161290322583</v>
      </c>
      <c r="J55" s="49">
        <f t="shared" si="3"/>
        <v>69580</v>
      </c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</row>
    <row r="56" spans="1:246" s="7" customFormat="1" ht="99.95" customHeight="1" collapsed="1" x14ac:dyDescent="0.85">
      <c r="A56" s="52">
        <v>22012500</v>
      </c>
      <c r="B56" s="53" t="s">
        <v>59</v>
      </c>
      <c r="C56" s="55">
        <v>8305000</v>
      </c>
      <c r="D56" s="56">
        <v>2010000</v>
      </c>
      <c r="E56" s="59">
        <f>E57+E58+E59</f>
        <v>1973913.18</v>
      </c>
      <c r="F56" s="59">
        <f>F57+F58+F59</f>
        <v>2137118.6</v>
      </c>
      <c r="G56" s="45">
        <f t="shared" si="0"/>
        <v>0.98204635820895514</v>
      </c>
      <c r="H56" s="45">
        <f t="shared" si="1"/>
        <v>0.92363296075379242</v>
      </c>
      <c r="I56" s="45">
        <f t="shared" si="2"/>
        <v>0.23767768573148704</v>
      </c>
      <c r="J56" s="49">
        <f t="shared" si="3"/>
        <v>-36086.820000000065</v>
      </c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</row>
    <row r="57" spans="1:246" s="7" customFormat="1" ht="99.95" hidden="1" customHeight="1" outlineLevel="1" x14ac:dyDescent="0.85">
      <c r="A57" s="52"/>
      <c r="B57" s="53"/>
      <c r="C57" s="55"/>
      <c r="D57" s="56"/>
      <c r="E57" s="59">
        <v>487733.4</v>
      </c>
      <c r="F57" s="59">
        <v>567617.4</v>
      </c>
      <c r="G57" s="45" t="str">
        <f t="shared" si="0"/>
        <v xml:space="preserve"> </v>
      </c>
      <c r="H57" s="45">
        <f t="shared" si="1"/>
        <v>0.85926435658949141</v>
      </c>
      <c r="I57" s="45"/>
      <c r="J57" s="49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</row>
    <row r="58" spans="1:246" s="7" customFormat="1" ht="99.95" hidden="1" customHeight="1" outlineLevel="1" x14ac:dyDescent="0.85">
      <c r="A58" s="52"/>
      <c r="B58" s="53"/>
      <c r="C58" s="55"/>
      <c r="D58" s="56"/>
      <c r="E58" s="59">
        <v>91515.88</v>
      </c>
      <c r="F58" s="59">
        <v>133538.70000000001</v>
      </c>
      <c r="G58" s="45" t="str">
        <f t="shared" si="0"/>
        <v xml:space="preserve"> </v>
      </c>
      <c r="H58" s="45">
        <f t="shared" si="1"/>
        <v>0.68531354581106452</v>
      </c>
      <c r="I58" s="45"/>
      <c r="J58" s="49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</row>
    <row r="59" spans="1:246" s="7" customFormat="1" ht="99.95" hidden="1" customHeight="1" outlineLevel="1" x14ac:dyDescent="0.85">
      <c r="A59" s="52">
        <v>22012502</v>
      </c>
      <c r="B59" s="53"/>
      <c r="C59" s="55"/>
      <c r="D59" s="56"/>
      <c r="E59" s="59">
        <v>1394663.9</v>
      </c>
      <c r="F59" s="59">
        <v>1435962.5</v>
      </c>
      <c r="G59" s="45" t="str">
        <f t="shared" si="0"/>
        <v xml:space="preserve"> </v>
      </c>
      <c r="H59" s="45">
        <f t="shared" si="1"/>
        <v>0.97123977819755036</v>
      </c>
      <c r="I59" s="45"/>
      <c r="J59" s="49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</row>
    <row r="60" spans="1:246" s="7" customFormat="1" ht="117" customHeight="1" x14ac:dyDescent="0.85">
      <c r="A60" s="52">
        <v>22012600</v>
      </c>
      <c r="B60" s="53" t="s">
        <v>60</v>
      </c>
      <c r="C60" s="55">
        <v>345000</v>
      </c>
      <c r="D60" s="56">
        <v>90000</v>
      </c>
      <c r="E60" s="59">
        <v>73070</v>
      </c>
      <c r="F60" s="59">
        <v>93100</v>
      </c>
      <c r="G60" s="45">
        <f t="shared" si="0"/>
        <v>0.81188888888888888</v>
      </c>
      <c r="H60" s="45">
        <f t="shared" si="1"/>
        <v>0.78485499462943076</v>
      </c>
      <c r="I60" s="45">
        <f t="shared" si="2"/>
        <v>0.21179710144927535</v>
      </c>
      <c r="J60" s="49">
        <f t="shared" si="3"/>
        <v>-16930</v>
      </c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</row>
    <row r="61" spans="1:246" s="7" customFormat="1" ht="99.75" hidden="1" customHeight="1" x14ac:dyDescent="0.85">
      <c r="A61" s="52">
        <v>22012900</v>
      </c>
      <c r="B61" s="53" t="s">
        <v>61</v>
      </c>
      <c r="C61" s="55"/>
      <c r="D61" s="56"/>
      <c r="E61" s="59"/>
      <c r="F61" s="59">
        <v>1510</v>
      </c>
      <c r="G61" s="45" t="str">
        <f t="shared" si="0"/>
        <v xml:space="preserve"> </v>
      </c>
      <c r="H61" s="45" t="str">
        <f t="shared" si="1"/>
        <v xml:space="preserve"> </v>
      </c>
      <c r="I61" s="45" t="str">
        <f t="shared" si="2"/>
        <v xml:space="preserve"> </v>
      </c>
      <c r="J61" s="49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</row>
    <row r="62" spans="1:246" s="26" customFormat="1" ht="122.25" customHeight="1" x14ac:dyDescent="0.85">
      <c r="A62" s="52">
        <v>22080400</v>
      </c>
      <c r="B62" s="61" t="s">
        <v>62</v>
      </c>
      <c r="C62" s="55">
        <v>760000</v>
      </c>
      <c r="D62" s="56">
        <v>100000</v>
      </c>
      <c r="E62" s="59">
        <v>236404.56</v>
      </c>
      <c r="F62" s="59">
        <v>97503.21</v>
      </c>
      <c r="G62" s="45" t="s">
        <v>15</v>
      </c>
      <c r="H62" s="45" t="s">
        <v>15</v>
      </c>
      <c r="I62" s="45">
        <f t="shared" si="2"/>
        <v>0.31105863157894736</v>
      </c>
      <c r="J62" s="49">
        <f t="shared" si="3"/>
        <v>136404.56</v>
      </c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25"/>
      <c r="GJ62" s="25"/>
      <c r="GK62" s="25"/>
      <c r="GL62" s="25"/>
      <c r="GM62" s="25"/>
      <c r="GN62" s="25"/>
      <c r="GO62" s="25"/>
      <c r="GP62" s="25"/>
      <c r="GQ62" s="25"/>
      <c r="GR62" s="25"/>
      <c r="GS62" s="25"/>
      <c r="GT62" s="25"/>
      <c r="GU62" s="25"/>
      <c r="GV62" s="25"/>
      <c r="GW62" s="25"/>
      <c r="GX62" s="25"/>
      <c r="GY62" s="25"/>
      <c r="GZ62" s="25"/>
      <c r="HA62" s="25"/>
      <c r="HB62" s="25"/>
      <c r="HC62" s="25"/>
      <c r="HD62" s="25"/>
      <c r="HE62" s="25"/>
      <c r="HF62" s="25"/>
      <c r="HG62" s="25"/>
      <c r="HH62" s="25"/>
      <c r="HI62" s="25"/>
      <c r="HJ62" s="25"/>
      <c r="HK62" s="25"/>
      <c r="HL62" s="25"/>
      <c r="HM62" s="25"/>
      <c r="HN62" s="25"/>
      <c r="HO62" s="25"/>
      <c r="HP62" s="25"/>
      <c r="HQ62" s="25"/>
      <c r="HR62" s="25"/>
      <c r="HS62" s="25"/>
      <c r="HT62" s="25"/>
      <c r="HU62" s="25"/>
      <c r="HV62" s="25"/>
      <c r="HW62" s="25"/>
      <c r="HX62" s="25"/>
      <c r="HY62" s="25"/>
      <c r="HZ62" s="25"/>
      <c r="IA62" s="25"/>
      <c r="IB62" s="25"/>
      <c r="IC62" s="25"/>
      <c r="ID62" s="25"/>
      <c r="IE62" s="25"/>
      <c r="IF62" s="25"/>
      <c r="IG62" s="25"/>
      <c r="IH62" s="25"/>
      <c r="II62" s="25"/>
      <c r="IJ62" s="25"/>
      <c r="IK62" s="25"/>
      <c r="IL62" s="25"/>
    </row>
    <row r="63" spans="1:246" s="1" customFormat="1" ht="99.95" customHeight="1" collapsed="1" x14ac:dyDescent="0.85">
      <c r="A63" s="52">
        <v>22090000</v>
      </c>
      <c r="B63" s="53" t="s">
        <v>63</v>
      </c>
      <c r="C63" s="54">
        <f>SUM(C64:C65)</f>
        <v>1113000</v>
      </c>
      <c r="D63" s="54">
        <f>SUM(D64:D65)</f>
        <v>186030</v>
      </c>
      <c r="E63" s="54">
        <f>SUM(E64:E65)</f>
        <v>298129.65000000002</v>
      </c>
      <c r="F63" s="59">
        <f>SUM(F64:F65)</f>
        <v>198775.61</v>
      </c>
      <c r="G63" s="45" t="s">
        <v>15</v>
      </c>
      <c r="H63" s="45">
        <f t="shared" si="1"/>
        <v>1.4998301350955485</v>
      </c>
      <c r="I63" s="45">
        <f t="shared" si="2"/>
        <v>0.26786132075471702</v>
      </c>
      <c r="J63" s="49">
        <f t="shared" si="3"/>
        <v>112099.65000000002</v>
      </c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</row>
    <row r="64" spans="1:246" s="1" customFormat="1" ht="99.95" hidden="1" customHeight="1" outlineLevel="1" x14ac:dyDescent="0.85">
      <c r="A64" s="52">
        <v>22090100</v>
      </c>
      <c r="B64" s="53" t="s">
        <v>64</v>
      </c>
      <c r="C64" s="55">
        <v>1100000</v>
      </c>
      <c r="D64" s="56">
        <v>183030</v>
      </c>
      <c r="E64" s="59">
        <v>297874.65000000002</v>
      </c>
      <c r="F64" s="59">
        <v>193760.61</v>
      </c>
      <c r="G64" s="45" t="s">
        <v>15</v>
      </c>
      <c r="H64" s="45">
        <f t="shared" si="1"/>
        <v>1.5373333620285363</v>
      </c>
      <c r="I64" s="45">
        <f t="shared" si="2"/>
        <v>0.27079513636363639</v>
      </c>
      <c r="J64" s="49">
        <f t="shared" si="3"/>
        <v>114844.65000000002</v>
      </c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</row>
    <row r="65" spans="1:246" s="1" customFormat="1" ht="99.95" hidden="1" customHeight="1" outlineLevel="1" x14ac:dyDescent="0.85">
      <c r="A65" s="52">
        <v>22090400</v>
      </c>
      <c r="B65" s="53" t="s">
        <v>65</v>
      </c>
      <c r="C65" s="55">
        <v>13000</v>
      </c>
      <c r="D65" s="56">
        <v>3000</v>
      </c>
      <c r="E65" s="59">
        <v>255</v>
      </c>
      <c r="F65" s="59">
        <v>5015</v>
      </c>
      <c r="G65" s="45">
        <f t="shared" si="0"/>
        <v>8.5000000000000006E-2</v>
      </c>
      <c r="H65" s="45">
        <f t="shared" si="1"/>
        <v>5.0847457627118647E-2</v>
      </c>
      <c r="I65" s="45">
        <f t="shared" si="2"/>
        <v>1.9615384615384614E-2</v>
      </c>
      <c r="J65" s="49">
        <f t="shared" si="3"/>
        <v>-2745</v>
      </c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</row>
    <row r="66" spans="1:246" s="1" customFormat="1" ht="99.95" customHeight="1" x14ac:dyDescent="0.85">
      <c r="A66" s="52">
        <v>24060300</v>
      </c>
      <c r="B66" s="73" t="s">
        <v>54</v>
      </c>
      <c r="C66" s="55">
        <v>700000</v>
      </c>
      <c r="D66" s="56">
        <v>358970</v>
      </c>
      <c r="E66" s="59">
        <v>990567.69</v>
      </c>
      <c r="F66" s="59">
        <v>373313.59</v>
      </c>
      <c r="G66" s="45" t="s">
        <v>15</v>
      </c>
      <c r="H66" s="45" t="s">
        <v>15</v>
      </c>
      <c r="I66" s="45">
        <f t="shared" si="2"/>
        <v>1.4150966999999999</v>
      </c>
      <c r="J66" s="49">
        <f t="shared" si="3"/>
        <v>631597.68999999994</v>
      </c>
      <c r="K66" s="8"/>
      <c r="L66" s="8"/>
      <c r="M66" s="8"/>
      <c r="N66" s="27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</row>
    <row r="67" spans="1:246" s="1" customFormat="1" ht="147.75" customHeight="1" x14ac:dyDescent="0.85">
      <c r="A67" s="52">
        <v>24062200</v>
      </c>
      <c r="B67" s="78" t="s">
        <v>66</v>
      </c>
      <c r="C67" s="74"/>
      <c r="D67" s="56"/>
      <c r="E67" s="59">
        <v>17883.669999999998</v>
      </c>
      <c r="F67" s="55"/>
      <c r="G67" s="45" t="str">
        <f t="shared" si="0"/>
        <v xml:space="preserve"> </v>
      </c>
      <c r="H67" s="45" t="s">
        <v>0</v>
      </c>
      <c r="I67" s="45"/>
      <c r="J67" s="49">
        <f t="shared" si="3"/>
        <v>17883.669999999998</v>
      </c>
      <c r="K67" s="8"/>
      <c r="L67" s="8"/>
      <c r="M67" s="8"/>
      <c r="N67" s="27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</row>
    <row r="68" spans="1:246" s="1" customFormat="1" ht="99.75" hidden="1" customHeight="1" x14ac:dyDescent="0.85">
      <c r="A68" s="52">
        <v>31010200</v>
      </c>
      <c r="B68" s="58" t="s">
        <v>67</v>
      </c>
      <c r="C68" s="74"/>
      <c r="D68" s="56"/>
      <c r="E68" s="76"/>
      <c r="F68" s="55"/>
      <c r="G68" s="45" t="str">
        <f t="shared" si="0"/>
        <v xml:space="preserve"> </v>
      </c>
      <c r="H68" s="45" t="str">
        <f t="shared" si="1"/>
        <v xml:space="preserve"> </v>
      </c>
      <c r="I68" s="45" t="str">
        <f t="shared" si="2"/>
        <v xml:space="preserve"> </v>
      </c>
      <c r="J68" s="49">
        <f t="shared" si="3"/>
        <v>0</v>
      </c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</row>
    <row r="69" spans="1:246" s="1" customFormat="1" ht="99.75" hidden="1" customHeight="1" x14ac:dyDescent="0.85">
      <c r="A69" s="52">
        <v>31020000</v>
      </c>
      <c r="B69" s="58" t="s">
        <v>68</v>
      </c>
      <c r="C69" s="74"/>
      <c r="D69" s="56"/>
      <c r="E69" s="76"/>
      <c r="F69" s="55"/>
      <c r="G69" s="45" t="str">
        <f t="shared" si="0"/>
        <v xml:space="preserve"> </v>
      </c>
      <c r="H69" s="45" t="str">
        <f t="shared" si="1"/>
        <v xml:space="preserve"> </v>
      </c>
      <c r="I69" s="45" t="str">
        <f t="shared" si="2"/>
        <v xml:space="preserve"> </v>
      </c>
      <c r="J69" s="49">
        <f t="shared" si="3"/>
        <v>0</v>
      </c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</row>
    <row r="70" spans="1:246" s="1" customFormat="1" ht="99.75" hidden="1" customHeight="1" x14ac:dyDescent="0.85">
      <c r="A70" s="52">
        <v>16010100</v>
      </c>
      <c r="B70" s="58" t="s">
        <v>69</v>
      </c>
      <c r="C70" s="74"/>
      <c r="D70" s="56"/>
      <c r="E70" s="76"/>
      <c r="F70" s="55"/>
      <c r="G70" s="45" t="str">
        <f t="shared" si="0"/>
        <v xml:space="preserve"> </v>
      </c>
      <c r="H70" s="45" t="str">
        <f t="shared" si="1"/>
        <v xml:space="preserve"> </v>
      </c>
      <c r="I70" s="45" t="str">
        <f t="shared" si="2"/>
        <v xml:space="preserve"> </v>
      </c>
      <c r="J70" s="49">
        <f t="shared" si="3"/>
        <v>0</v>
      </c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</row>
    <row r="71" spans="1:246" s="26" customFormat="1" ht="122.25" customHeight="1" x14ac:dyDescent="0.85">
      <c r="A71" s="108" t="s">
        <v>70</v>
      </c>
      <c r="B71" s="108"/>
      <c r="C71" s="79">
        <f>C10+C16+C18+C19+C20+C22+C27+C32+C37+C40+C41+C44+C48+C51+C52+C53+C55+C56+C60+C62+C63+C66+C54+C67</f>
        <v>650888700</v>
      </c>
      <c r="D71" s="79">
        <f>D10+D16+D18+D19+D20+D22+D27+D32+D37+D40+D41+D44+D48+D51+D52+D53+D55+D56+D60+D62+D63+D66+D54+D67</f>
        <v>176595483</v>
      </c>
      <c r="E71" s="79">
        <f>E10+E16+E18+E19+E20+E22+E27+E32+E37+E40+E41+E44+E48+E51+E52+E53+E55+E56+E60+E62+E63+E66+E54+E67</f>
        <v>196692982.61999997</v>
      </c>
      <c r="F71" s="79">
        <f>F10+F16+F18+F19+F20+F22+F27+F32+F37+F40+F41+F44+F48+F51+F52+F53+F55+F56+F60+F62+F63+F66+F54+F67+F61</f>
        <v>157613735.86000004</v>
      </c>
      <c r="G71" s="80">
        <f t="shared" si="0"/>
        <v>1.1138052869676172</v>
      </c>
      <c r="H71" s="81">
        <f t="shared" si="1"/>
        <v>1.2479431538550165</v>
      </c>
      <c r="I71" s="80">
        <f t="shared" si="2"/>
        <v>0.30219142323411047</v>
      </c>
      <c r="J71" s="82">
        <f>E71-D71</f>
        <v>20097499.619999975</v>
      </c>
      <c r="K71" s="8"/>
      <c r="L71" s="8"/>
      <c r="M71" s="8"/>
      <c r="N71" s="27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25"/>
      <c r="GJ71" s="25"/>
      <c r="GK71" s="25"/>
      <c r="GL71" s="25"/>
      <c r="GM71" s="25"/>
      <c r="GN71" s="25"/>
      <c r="GO71" s="25"/>
      <c r="GP71" s="25"/>
      <c r="GQ71" s="25"/>
      <c r="GR71" s="25"/>
      <c r="GS71" s="25"/>
      <c r="GT71" s="25"/>
      <c r="GU71" s="25"/>
      <c r="GV71" s="25"/>
      <c r="GW71" s="25"/>
      <c r="GX71" s="25"/>
      <c r="GY71" s="25"/>
      <c r="GZ71" s="25"/>
      <c r="HA71" s="25"/>
      <c r="HB71" s="25"/>
      <c r="HC71" s="25"/>
      <c r="HD71" s="25"/>
      <c r="HE71" s="25"/>
      <c r="HF71" s="25"/>
      <c r="HG71" s="25"/>
      <c r="HH71" s="25"/>
      <c r="HI71" s="25"/>
      <c r="HJ71" s="25"/>
      <c r="HK71" s="25"/>
      <c r="HL71" s="25"/>
      <c r="HM71" s="25"/>
      <c r="HN71" s="25"/>
      <c r="HO71" s="25"/>
      <c r="HP71" s="25"/>
      <c r="HQ71" s="25"/>
      <c r="HR71" s="25"/>
      <c r="HS71" s="25"/>
      <c r="HT71" s="25"/>
      <c r="HU71" s="25"/>
      <c r="HV71" s="25"/>
      <c r="HW71" s="25"/>
      <c r="HX71" s="25"/>
      <c r="HY71" s="25"/>
      <c r="HZ71" s="25"/>
      <c r="IA71" s="25"/>
      <c r="IB71" s="25"/>
      <c r="IC71" s="25"/>
      <c r="ID71" s="25"/>
      <c r="IE71" s="25"/>
      <c r="IF71" s="25"/>
      <c r="IG71" s="25"/>
      <c r="IH71" s="25"/>
      <c r="II71" s="25"/>
      <c r="IJ71" s="25"/>
      <c r="IK71" s="25"/>
      <c r="IL71" s="25"/>
    </row>
    <row r="72" spans="1:246" s="31" customFormat="1" ht="84.75" customHeight="1" x14ac:dyDescent="0.85">
      <c r="A72" s="83">
        <v>41020100</v>
      </c>
      <c r="B72" s="58" t="s">
        <v>71</v>
      </c>
      <c r="C72" s="79">
        <v>11294200</v>
      </c>
      <c r="D72" s="79">
        <v>2823600</v>
      </c>
      <c r="E72" s="79">
        <v>2823600</v>
      </c>
      <c r="F72" s="79">
        <v>0</v>
      </c>
      <c r="G72" s="80">
        <f t="shared" si="0"/>
        <v>1</v>
      </c>
      <c r="H72" s="80"/>
      <c r="I72" s="80">
        <f t="shared" si="2"/>
        <v>0.25000442705105275</v>
      </c>
      <c r="J72" s="82">
        <f t="shared" si="3"/>
        <v>0</v>
      </c>
      <c r="K72" s="28"/>
      <c r="L72" s="28"/>
      <c r="M72" s="28"/>
      <c r="N72" s="29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30"/>
      <c r="EQ72" s="30"/>
      <c r="ER72" s="30"/>
      <c r="ES72" s="30"/>
      <c r="ET72" s="30"/>
      <c r="EU72" s="30"/>
      <c r="EV72" s="30"/>
      <c r="EW72" s="30"/>
      <c r="EX72" s="30"/>
      <c r="EY72" s="30"/>
      <c r="EZ72" s="30"/>
      <c r="FA72" s="30"/>
      <c r="FB72" s="30"/>
      <c r="FC72" s="30"/>
      <c r="FD72" s="30"/>
      <c r="FE72" s="30"/>
      <c r="FF72" s="30"/>
      <c r="FG72" s="30"/>
      <c r="FH72" s="30"/>
      <c r="FI72" s="30"/>
      <c r="FJ72" s="30"/>
      <c r="FK72" s="30"/>
      <c r="FL72" s="30"/>
      <c r="FM72" s="30"/>
      <c r="FN72" s="30"/>
      <c r="FO72" s="30"/>
      <c r="FP72" s="30"/>
      <c r="FQ72" s="30"/>
      <c r="FR72" s="30"/>
      <c r="FS72" s="30"/>
      <c r="FT72" s="30"/>
      <c r="FU72" s="30"/>
      <c r="FV72" s="30"/>
      <c r="FW72" s="30"/>
      <c r="FX72" s="30"/>
      <c r="FY72" s="30"/>
      <c r="FZ72" s="30"/>
      <c r="GA72" s="30"/>
      <c r="GB72" s="30"/>
      <c r="GC72" s="30"/>
      <c r="GD72" s="30"/>
      <c r="GE72" s="30"/>
      <c r="GF72" s="30"/>
      <c r="GG72" s="30"/>
      <c r="GH72" s="30"/>
      <c r="GI72" s="30"/>
      <c r="GJ72" s="30"/>
      <c r="GK72" s="30"/>
      <c r="GL72" s="30"/>
      <c r="GM72" s="30"/>
      <c r="GN72" s="30"/>
      <c r="GO72" s="30"/>
      <c r="GP72" s="30"/>
      <c r="GQ72" s="30"/>
      <c r="GR72" s="30"/>
      <c r="GS72" s="30"/>
      <c r="GT72" s="30"/>
      <c r="GU72" s="30"/>
      <c r="GV72" s="30"/>
      <c r="GW72" s="30"/>
      <c r="GX72" s="30"/>
      <c r="GY72" s="30"/>
      <c r="GZ72" s="30"/>
      <c r="HA72" s="30"/>
      <c r="HB72" s="30"/>
      <c r="HC72" s="30"/>
      <c r="HD72" s="30"/>
      <c r="HE72" s="30"/>
      <c r="HF72" s="30"/>
      <c r="HG72" s="30"/>
      <c r="HH72" s="30"/>
      <c r="HI72" s="30"/>
      <c r="HJ72" s="30"/>
      <c r="HK72" s="30"/>
      <c r="HL72" s="30"/>
      <c r="HM72" s="30"/>
      <c r="HN72" s="30"/>
      <c r="HO72" s="30"/>
      <c r="HP72" s="30"/>
      <c r="HQ72" s="30"/>
      <c r="HR72" s="30"/>
      <c r="HS72" s="30"/>
      <c r="HT72" s="30"/>
      <c r="HU72" s="30"/>
      <c r="HV72" s="30"/>
      <c r="HW72" s="30"/>
      <c r="HX72" s="30"/>
      <c r="HY72" s="30"/>
      <c r="HZ72" s="30"/>
      <c r="IA72" s="30"/>
      <c r="IB72" s="30"/>
      <c r="IC72" s="30"/>
      <c r="ID72" s="30"/>
      <c r="IE72" s="30"/>
      <c r="IF72" s="30"/>
      <c r="IG72" s="30"/>
      <c r="IH72" s="30"/>
      <c r="II72" s="30"/>
      <c r="IJ72" s="30"/>
      <c r="IK72" s="30"/>
      <c r="IL72" s="30"/>
    </row>
    <row r="73" spans="1:246" s="34" customFormat="1" ht="84.75" customHeight="1" x14ac:dyDescent="0.85">
      <c r="A73" s="84">
        <v>41033900</v>
      </c>
      <c r="B73" s="85" t="s">
        <v>72</v>
      </c>
      <c r="C73" s="55">
        <v>119216400</v>
      </c>
      <c r="D73" s="56">
        <v>40915200</v>
      </c>
      <c r="E73" s="59">
        <v>40915200</v>
      </c>
      <c r="F73" s="59">
        <v>41364100</v>
      </c>
      <c r="G73" s="45">
        <f t="shared" si="0"/>
        <v>1</v>
      </c>
      <c r="H73" s="45">
        <f t="shared" si="1"/>
        <v>0.98914759416982356</v>
      </c>
      <c r="I73" s="45">
        <f t="shared" si="2"/>
        <v>0.34320110320392161</v>
      </c>
      <c r="J73" s="49">
        <f t="shared" si="3"/>
        <v>0</v>
      </c>
      <c r="K73" s="8"/>
      <c r="L73" s="8"/>
      <c r="M73" s="8"/>
      <c r="N73" s="27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33"/>
      <c r="GZ73" s="33"/>
      <c r="HA73" s="33"/>
      <c r="HB73" s="33"/>
      <c r="HC73" s="33"/>
      <c r="HD73" s="33"/>
      <c r="HE73" s="33"/>
      <c r="HF73" s="33"/>
      <c r="HG73" s="33"/>
      <c r="HH73" s="33"/>
      <c r="HI73" s="33"/>
      <c r="HJ73" s="33"/>
      <c r="HK73" s="33"/>
      <c r="HL73" s="33"/>
      <c r="HM73" s="33"/>
      <c r="HN73" s="33"/>
      <c r="HO73" s="33"/>
      <c r="HP73" s="33"/>
      <c r="HQ73" s="33"/>
      <c r="HR73" s="33"/>
      <c r="HS73" s="33"/>
      <c r="HT73" s="33"/>
      <c r="HU73" s="33"/>
      <c r="HV73" s="33"/>
      <c r="HW73" s="33"/>
      <c r="HX73" s="33"/>
      <c r="HY73" s="33"/>
      <c r="HZ73" s="33"/>
      <c r="IA73" s="33"/>
      <c r="IB73" s="33"/>
      <c r="IC73" s="33"/>
      <c r="ID73" s="33"/>
      <c r="IE73" s="33"/>
      <c r="IF73" s="33"/>
      <c r="IG73" s="33"/>
      <c r="IH73" s="32"/>
      <c r="II73" s="32"/>
      <c r="IJ73" s="32"/>
      <c r="IK73" s="32"/>
      <c r="IL73" s="32"/>
    </row>
    <row r="74" spans="1:246" s="1" customFormat="1" ht="129.75" customHeight="1" x14ac:dyDescent="0.85">
      <c r="A74" s="83">
        <v>41035400</v>
      </c>
      <c r="B74" s="71" t="s">
        <v>73</v>
      </c>
      <c r="C74" s="55">
        <v>1361400</v>
      </c>
      <c r="D74" s="56">
        <v>408300</v>
      </c>
      <c r="E74" s="59">
        <v>408300</v>
      </c>
      <c r="F74" s="60"/>
      <c r="G74" s="45">
        <f t="shared" si="0"/>
        <v>1</v>
      </c>
      <c r="H74" s="45"/>
      <c r="I74" s="45">
        <f t="shared" si="2"/>
        <v>0.29991185544292642</v>
      </c>
      <c r="J74" s="49">
        <f t="shared" si="3"/>
        <v>0</v>
      </c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</row>
    <row r="75" spans="1:246" s="1" customFormat="1" ht="118.5" customHeight="1" x14ac:dyDescent="0.85">
      <c r="A75" s="83" t="s">
        <v>74</v>
      </c>
      <c r="B75" s="71" t="s">
        <v>75</v>
      </c>
      <c r="C75" s="55">
        <v>13296800</v>
      </c>
      <c r="D75" s="56">
        <v>0</v>
      </c>
      <c r="E75" s="59"/>
      <c r="F75" s="60"/>
      <c r="G75" s="45" t="str">
        <f t="shared" ref="G75:I102" si="4">IF(D75=0," ",+E75/D75)</f>
        <v xml:space="preserve"> </v>
      </c>
      <c r="H75" s="45" t="str">
        <f t="shared" ref="H75:H99" si="5">IF(E75=0," ",+E75/F75)</f>
        <v xml:space="preserve"> </v>
      </c>
      <c r="I75" s="45" t="str">
        <f t="shared" ref="I75:I98" si="6">IF(E75=0," ",+E75/C75)</f>
        <v xml:space="preserve"> </v>
      </c>
      <c r="J75" s="49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</row>
    <row r="76" spans="1:246" s="1" customFormat="1" ht="126" customHeight="1" x14ac:dyDescent="0.85">
      <c r="A76" s="47">
        <v>41036300</v>
      </c>
      <c r="B76" s="71" t="s">
        <v>76</v>
      </c>
      <c r="C76" s="55">
        <v>9949000</v>
      </c>
      <c r="D76" s="56">
        <v>4974600</v>
      </c>
      <c r="E76" s="59">
        <v>4974600</v>
      </c>
      <c r="F76" s="60"/>
      <c r="G76" s="45">
        <f t="shared" si="4"/>
        <v>1</v>
      </c>
      <c r="H76" s="45"/>
      <c r="I76" s="45">
        <f t="shared" si="6"/>
        <v>0.50001005126143327</v>
      </c>
      <c r="J76" s="49">
        <f t="shared" si="3"/>
        <v>0</v>
      </c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</row>
    <row r="77" spans="1:246" s="1" customFormat="1" ht="62.25" customHeight="1" x14ac:dyDescent="0.85">
      <c r="A77" s="52">
        <v>41040400</v>
      </c>
      <c r="B77" s="86" t="s">
        <v>77</v>
      </c>
      <c r="C77" s="55"/>
      <c r="D77" s="56"/>
      <c r="E77" s="59">
        <v>158331</v>
      </c>
      <c r="F77" s="59">
        <v>161368</v>
      </c>
      <c r="G77" s="45" t="str">
        <f t="shared" si="4"/>
        <v xml:space="preserve"> </v>
      </c>
      <c r="H77" s="45">
        <f t="shared" si="5"/>
        <v>0.98117966387387834</v>
      </c>
      <c r="I77" s="45"/>
      <c r="J77" s="49">
        <f t="shared" si="3"/>
        <v>158331</v>
      </c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</row>
    <row r="78" spans="1:246" s="1" customFormat="1" ht="126" customHeight="1" x14ac:dyDescent="0.85">
      <c r="A78" s="83" t="s">
        <v>78</v>
      </c>
      <c r="B78" s="71" t="s">
        <v>79</v>
      </c>
      <c r="C78" s="55">
        <v>1285000</v>
      </c>
      <c r="D78" s="56">
        <v>423000</v>
      </c>
      <c r="E78" s="59">
        <v>411113.22</v>
      </c>
      <c r="F78" s="59">
        <v>417156</v>
      </c>
      <c r="G78" s="45">
        <f t="shared" si="4"/>
        <v>0.97189886524822688</v>
      </c>
      <c r="H78" s="45">
        <f t="shared" si="5"/>
        <v>0.98551433995915194</v>
      </c>
      <c r="I78" s="45">
        <f t="shared" si="6"/>
        <v>0.31993246692607002</v>
      </c>
      <c r="J78" s="49">
        <f t="shared" si="3"/>
        <v>-11886.780000000028</v>
      </c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</row>
    <row r="79" spans="1:246" s="1" customFormat="1" ht="99.75" customHeight="1" x14ac:dyDescent="0.85">
      <c r="A79" s="83">
        <v>4053900</v>
      </c>
      <c r="B79" s="71" t="s">
        <v>80</v>
      </c>
      <c r="C79" s="55"/>
      <c r="D79" s="56"/>
      <c r="E79" s="59">
        <v>200000</v>
      </c>
      <c r="F79" s="59"/>
      <c r="G79" s="45" t="str">
        <f t="shared" si="4"/>
        <v xml:space="preserve"> </v>
      </c>
      <c r="H79" s="45"/>
      <c r="I79" s="45"/>
      <c r="J79" s="49">
        <f>E79-D79</f>
        <v>200000</v>
      </c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</row>
    <row r="80" spans="1:246" s="1" customFormat="1" ht="114.75" customHeight="1" x14ac:dyDescent="0.85">
      <c r="A80" s="52">
        <v>41059300</v>
      </c>
      <c r="B80" s="71" t="s">
        <v>81</v>
      </c>
      <c r="C80" s="55">
        <v>737154</v>
      </c>
      <c r="D80" s="56">
        <v>296988</v>
      </c>
      <c r="E80" s="59">
        <v>184388</v>
      </c>
      <c r="F80" s="55"/>
      <c r="G80" s="45">
        <f t="shared" si="4"/>
        <v>0.62086010209166698</v>
      </c>
      <c r="H80" s="45"/>
      <c r="I80" s="45">
        <f t="shared" si="6"/>
        <v>0.25013497857978118</v>
      </c>
      <c r="J80" s="49">
        <f t="shared" ref="J80:J102" si="7">E80-D80</f>
        <v>-112600</v>
      </c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</row>
    <row r="81" spans="1:246" s="7" customFormat="1" ht="99.95" customHeight="1" x14ac:dyDescent="0.85">
      <c r="A81" s="109" t="s">
        <v>82</v>
      </c>
      <c r="B81" s="109"/>
      <c r="C81" s="54">
        <f>SUM(C72:C80)</f>
        <v>157139954</v>
      </c>
      <c r="D81" s="54">
        <f>SUM(D72:D80)</f>
        <v>49841688</v>
      </c>
      <c r="E81" s="54">
        <f>SUM(E72:E80)</f>
        <v>50075532.219999999</v>
      </c>
      <c r="F81" s="54">
        <f>SUM(F72:F80)</f>
        <v>41942624</v>
      </c>
      <c r="G81" s="45">
        <f t="shared" si="4"/>
        <v>1.0046917395735071</v>
      </c>
      <c r="H81" s="45">
        <f t="shared" si="5"/>
        <v>1.1939055653742598</v>
      </c>
      <c r="I81" s="45">
        <f t="shared" si="6"/>
        <v>0.31866836501683077</v>
      </c>
      <c r="J81" s="49">
        <f>SUM(J72:J80)</f>
        <v>233844.21999999997</v>
      </c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</row>
    <row r="82" spans="1:246" s="26" customFormat="1" ht="99.95" customHeight="1" x14ac:dyDescent="0.85">
      <c r="A82" s="46"/>
      <c r="B82" s="47" t="s">
        <v>83</v>
      </c>
      <c r="C82" s="87">
        <f>C71+C81</f>
        <v>808028654</v>
      </c>
      <c r="D82" s="87">
        <f>D71+D81</f>
        <v>226437171</v>
      </c>
      <c r="E82" s="79">
        <f>E71+E81</f>
        <v>246768514.83999997</v>
      </c>
      <c r="F82" s="79">
        <f>F71+F81</f>
        <v>199556359.86000004</v>
      </c>
      <c r="G82" s="80">
        <f>IF(D82=0," ",+E82/D82)</f>
        <v>1.0897880138239315</v>
      </c>
      <c r="H82" s="80">
        <f t="shared" si="5"/>
        <v>1.2365855691751537</v>
      </c>
      <c r="I82" s="80">
        <f t="shared" si="6"/>
        <v>0.30539574756218973</v>
      </c>
      <c r="J82" s="82">
        <f t="shared" si="7"/>
        <v>20331343.839999974</v>
      </c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25"/>
      <c r="GJ82" s="25"/>
      <c r="GK82" s="25"/>
      <c r="GL82" s="25"/>
      <c r="GM82" s="25"/>
      <c r="GN82" s="25"/>
      <c r="GO82" s="25"/>
      <c r="GP82" s="25"/>
      <c r="GQ82" s="25"/>
      <c r="GR82" s="25"/>
      <c r="GS82" s="25"/>
      <c r="GT82" s="25"/>
      <c r="GU82" s="25"/>
      <c r="GV82" s="25"/>
      <c r="GW82" s="25"/>
      <c r="GX82" s="25"/>
      <c r="GY82" s="25"/>
      <c r="GZ82" s="25"/>
      <c r="HA82" s="25"/>
      <c r="HB82" s="25"/>
      <c r="HC82" s="25"/>
      <c r="HD82" s="25"/>
      <c r="HE82" s="25"/>
      <c r="HF82" s="25"/>
      <c r="HG82" s="25"/>
      <c r="HH82" s="25"/>
      <c r="HI82" s="25"/>
      <c r="HJ82" s="25"/>
      <c r="HK82" s="25"/>
      <c r="HL82" s="25"/>
      <c r="HM82" s="25"/>
      <c r="HN82" s="25"/>
      <c r="HO82" s="25"/>
      <c r="HP82" s="25"/>
      <c r="HQ82" s="25"/>
      <c r="HR82" s="25"/>
      <c r="HS82" s="25"/>
      <c r="HT82" s="25"/>
      <c r="HU82" s="25"/>
      <c r="HV82" s="25"/>
      <c r="HW82" s="25"/>
      <c r="HX82" s="25"/>
      <c r="HY82" s="25"/>
      <c r="HZ82" s="25"/>
      <c r="IA82" s="25"/>
      <c r="IB82" s="25"/>
      <c r="IC82" s="25"/>
      <c r="ID82" s="25"/>
      <c r="IE82" s="25"/>
      <c r="IF82" s="25"/>
      <c r="IG82" s="25"/>
      <c r="IH82" s="25"/>
      <c r="II82" s="25"/>
      <c r="IJ82" s="25"/>
      <c r="IK82" s="25"/>
      <c r="IL82" s="25"/>
    </row>
    <row r="83" spans="1:246" s="7" customFormat="1" ht="88.5" customHeight="1" x14ac:dyDescent="0.85">
      <c r="A83" s="46"/>
      <c r="B83" s="47" t="s">
        <v>84</v>
      </c>
      <c r="C83" s="48"/>
      <c r="D83" s="75"/>
      <c r="E83" s="50"/>
      <c r="F83" s="49"/>
      <c r="G83" s="45" t="str">
        <f t="shared" si="4"/>
        <v xml:space="preserve"> </v>
      </c>
      <c r="H83" s="45" t="str">
        <f t="shared" si="5"/>
        <v xml:space="preserve"> </v>
      </c>
      <c r="I83" s="45" t="str">
        <f t="shared" si="6"/>
        <v xml:space="preserve"> </v>
      </c>
      <c r="J83" s="49"/>
      <c r="K83" s="8"/>
      <c r="L83" s="8"/>
      <c r="M83" s="8"/>
      <c r="N83" s="27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5"/>
    </row>
    <row r="84" spans="1:246" s="1" customFormat="1" ht="83.25" customHeight="1" collapsed="1" x14ac:dyDescent="0.85">
      <c r="A84" s="52">
        <v>19010000</v>
      </c>
      <c r="B84" s="53" t="s">
        <v>85</v>
      </c>
      <c r="C84" s="54">
        <f>C85+C86+C87</f>
        <v>335000</v>
      </c>
      <c r="D84" s="54">
        <f>D85+D86+D87</f>
        <v>32400</v>
      </c>
      <c r="E84" s="54">
        <f>E85+E86+E87</f>
        <v>113022.62</v>
      </c>
      <c r="F84" s="54">
        <f>F85+F86+F87</f>
        <v>78060.51999999999</v>
      </c>
      <c r="G84" s="45" t="s">
        <v>15</v>
      </c>
      <c r="H84" s="45">
        <f t="shared" si="5"/>
        <v>1.4478845388168053</v>
      </c>
      <c r="I84" s="45">
        <f t="shared" si="6"/>
        <v>0.33738095522388056</v>
      </c>
      <c r="J84" s="49">
        <f t="shared" si="7"/>
        <v>80622.62</v>
      </c>
      <c r="K84" s="8"/>
      <c r="L84" s="8"/>
      <c r="M84" s="8"/>
      <c r="N84" s="27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</row>
    <row r="85" spans="1:246" s="1" customFormat="1" ht="99.95" hidden="1" customHeight="1" outlineLevel="1" x14ac:dyDescent="0.85">
      <c r="A85" s="52">
        <v>19010100</v>
      </c>
      <c r="B85" s="53" t="s">
        <v>86</v>
      </c>
      <c r="C85" s="55">
        <v>55000</v>
      </c>
      <c r="D85" s="56">
        <v>13000</v>
      </c>
      <c r="E85" s="88">
        <v>33961.5</v>
      </c>
      <c r="F85" s="55">
        <v>15075.56</v>
      </c>
      <c r="G85" s="45" t="s">
        <v>15</v>
      </c>
      <c r="H85" s="45" t="s">
        <v>15</v>
      </c>
      <c r="I85" s="45">
        <f t="shared" si="6"/>
        <v>0.61748181818181813</v>
      </c>
      <c r="J85" s="49">
        <f t="shared" si="7"/>
        <v>20961.5</v>
      </c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</row>
    <row r="86" spans="1:246" s="1" customFormat="1" ht="99.95" hidden="1" customHeight="1" outlineLevel="1" x14ac:dyDescent="0.85">
      <c r="A86" s="52">
        <v>19010200</v>
      </c>
      <c r="B86" s="53" t="s">
        <v>87</v>
      </c>
      <c r="C86" s="55">
        <v>200000</v>
      </c>
      <c r="D86" s="56">
        <v>0</v>
      </c>
      <c r="E86" s="88">
        <v>57000.49</v>
      </c>
      <c r="F86" s="55">
        <v>40574</v>
      </c>
      <c r="G86" s="45" t="str">
        <f t="shared" si="4"/>
        <v xml:space="preserve"> </v>
      </c>
      <c r="H86" s="45">
        <f t="shared" si="5"/>
        <v>1.4048526149751073</v>
      </c>
      <c r="I86" s="45">
        <f t="shared" si="6"/>
        <v>0.28500244999999996</v>
      </c>
      <c r="J86" s="49">
        <f t="shared" si="7"/>
        <v>57000.49</v>
      </c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</row>
    <row r="87" spans="1:246" s="1" customFormat="1" ht="99.95" hidden="1" customHeight="1" outlineLevel="1" x14ac:dyDescent="0.85">
      <c r="A87" s="52">
        <v>19010300</v>
      </c>
      <c r="B87" s="53" t="s">
        <v>88</v>
      </c>
      <c r="C87" s="55">
        <v>80000</v>
      </c>
      <c r="D87" s="56">
        <v>19400</v>
      </c>
      <c r="E87" s="59">
        <v>22060.63</v>
      </c>
      <c r="F87" s="55">
        <v>22410.959999999999</v>
      </c>
      <c r="G87" s="45">
        <f t="shared" si="4"/>
        <v>1.1371458762886599</v>
      </c>
      <c r="H87" s="45">
        <f t="shared" si="5"/>
        <v>0.9843679164123269</v>
      </c>
      <c r="I87" s="45">
        <f t="shared" si="6"/>
        <v>0.27575787499999999</v>
      </c>
      <c r="J87" s="49">
        <f t="shared" si="7"/>
        <v>2660.630000000001</v>
      </c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</row>
    <row r="88" spans="1:246" s="1" customFormat="1" ht="99.75" hidden="1" customHeight="1" x14ac:dyDescent="0.85">
      <c r="A88" s="52">
        <v>21110000</v>
      </c>
      <c r="B88" s="53" t="s">
        <v>89</v>
      </c>
      <c r="C88" s="74"/>
      <c r="D88" s="56" t="s">
        <v>0</v>
      </c>
      <c r="E88" s="59"/>
      <c r="F88" s="55"/>
      <c r="G88" s="45"/>
      <c r="H88" s="45" t="str">
        <f t="shared" si="5"/>
        <v xml:space="preserve"> </v>
      </c>
      <c r="I88" s="45" t="str">
        <f t="shared" si="6"/>
        <v xml:space="preserve"> </v>
      </c>
      <c r="J88" s="49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</row>
    <row r="89" spans="1:246" s="1" customFormat="1" ht="99.95" customHeight="1" x14ac:dyDescent="0.85">
      <c r="A89" s="52">
        <v>24062100</v>
      </c>
      <c r="B89" s="53" t="s">
        <v>90</v>
      </c>
      <c r="C89" s="55">
        <v>165000</v>
      </c>
      <c r="D89" s="56"/>
      <c r="E89" s="59">
        <v>49359.62</v>
      </c>
      <c r="F89" s="59"/>
      <c r="G89" s="45" t="str">
        <f t="shared" si="4"/>
        <v xml:space="preserve"> </v>
      </c>
      <c r="H89" s="45"/>
      <c r="I89" s="45">
        <f t="shared" si="6"/>
        <v>0.29914921212121215</v>
      </c>
      <c r="J89" s="49">
        <f>E89-D89</f>
        <v>49359.62</v>
      </c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</row>
    <row r="90" spans="1:246" s="1" customFormat="1" ht="120.75" customHeight="1" collapsed="1" x14ac:dyDescent="0.85">
      <c r="A90" s="52">
        <v>25000000</v>
      </c>
      <c r="B90" s="53" t="s">
        <v>91</v>
      </c>
      <c r="C90" s="55">
        <f>SUM(C91:C96)</f>
        <v>35986700</v>
      </c>
      <c r="D90" s="55">
        <v>14686330.780000001</v>
      </c>
      <c r="E90" s="55">
        <v>14686330.780000001</v>
      </c>
      <c r="F90" s="55">
        <f>SUM(F91:F96)</f>
        <v>7781899.8499999996</v>
      </c>
      <c r="G90" s="45">
        <f t="shared" si="4"/>
        <v>1</v>
      </c>
      <c r="H90" s="45" t="s">
        <v>15</v>
      </c>
      <c r="I90" s="45">
        <f t="shared" si="6"/>
        <v>0.4081044046828412</v>
      </c>
      <c r="J90" s="49">
        <f t="shared" si="7"/>
        <v>0</v>
      </c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</row>
    <row r="91" spans="1:246" s="1" customFormat="1" ht="99.95" hidden="1" customHeight="1" outlineLevel="1" x14ac:dyDescent="0.85">
      <c r="A91" s="52">
        <v>25010100</v>
      </c>
      <c r="B91" s="53" t="s">
        <v>92</v>
      </c>
      <c r="C91" s="55">
        <v>33956600</v>
      </c>
      <c r="D91" s="56">
        <f t="shared" ref="D91:D96" si="8">E91</f>
        <v>4992326.6900000004</v>
      </c>
      <c r="E91" s="59">
        <v>4992326.6900000004</v>
      </c>
      <c r="F91" s="59">
        <v>5862467.0599999996</v>
      </c>
      <c r="G91" s="45">
        <f t="shared" si="4"/>
        <v>1</v>
      </c>
      <c r="H91" s="45">
        <f t="shared" si="5"/>
        <v>0.85157436944302434</v>
      </c>
      <c r="I91" s="45">
        <f t="shared" si="6"/>
        <v>0.1470208056754799</v>
      </c>
      <c r="J91" s="49">
        <f t="shared" si="7"/>
        <v>0</v>
      </c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</row>
    <row r="92" spans="1:246" s="1" customFormat="1" ht="99.95" hidden="1" customHeight="1" outlineLevel="1" x14ac:dyDescent="0.85">
      <c r="A92" s="52">
        <v>25010200</v>
      </c>
      <c r="B92" s="53" t="s">
        <v>93</v>
      </c>
      <c r="C92" s="55">
        <v>2030100</v>
      </c>
      <c r="D92" s="56">
        <f t="shared" si="8"/>
        <v>143.4</v>
      </c>
      <c r="E92" s="59">
        <v>143.4</v>
      </c>
      <c r="F92" s="59">
        <v>307302.09000000003</v>
      </c>
      <c r="G92" s="45">
        <f t="shared" si="4"/>
        <v>1</v>
      </c>
      <c r="H92" s="45">
        <f t="shared" si="5"/>
        <v>4.6664179862883457E-4</v>
      </c>
      <c r="I92" s="45">
        <f t="shared" si="6"/>
        <v>7.0636914437712434E-5</v>
      </c>
      <c r="J92" s="49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</row>
    <row r="93" spans="1:246" s="1" customFormat="1" ht="99.95" hidden="1" customHeight="1" outlineLevel="1" x14ac:dyDescent="0.85">
      <c r="A93" s="52">
        <v>25010300</v>
      </c>
      <c r="B93" s="53" t="s">
        <v>94</v>
      </c>
      <c r="C93" s="55"/>
      <c r="D93" s="54">
        <f t="shared" si="8"/>
        <v>515790.92</v>
      </c>
      <c r="E93" s="59">
        <v>515790.92</v>
      </c>
      <c r="F93" s="59">
        <v>0</v>
      </c>
      <c r="G93" s="45">
        <f t="shared" si="4"/>
        <v>1</v>
      </c>
      <c r="H93" s="45"/>
      <c r="I93" s="45"/>
      <c r="J93" s="49">
        <f t="shared" si="7"/>
        <v>0</v>
      </c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</row>
    <row r="94" spans="1:246" s="1" customFormat="1" ht="99.95" hidden="1" customHeight="1" outlineLevel="1" x14ac:dyDescent="0.85">
      <c r="A94" s="52">
        <v>25010400</v>
      </c>
      <c r="B94" s="89" t="s">
        <v>95</v>
      </c>
      <c r="C94" s="55"/>
      <c r="D94" s="54">
        <f t="shared" si="8"/>
        <v>6300.22</v>
      </c>
      <c r="E94" s="59">
        <v>6300.22</v>
      </c>
      <c r="F94" s="59">
        <v>11684.63</v>
      </c>
      <c r="G94" s="45">
        <f t="shared" si="4"/>
        <v>1</v>
      </c>
      <c r="H94" s="45">
        <f t="shared" si="5"/>
        <v>0.5391886606593449</v>
      </c>
      <c r="I94" s="45"/>
      <c r="J94" s="48">
        <f t="shared" si="7"/>
        <v>0</v>
      </c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</row>
    <row r="95" spans="1:246" s="1" customFormat="1" ht="99.95" hidden="1" customHeight="1" outlineLevel="1" x14ac:dyDescent="0.85">
      <c r="A95" s="52">
        <v>25020100</v>
      </c>
      <c r="B95" s="90" t="s">
        <v>96</v>
      </c>
      <c r="C95" s="55"/>
      <c r="D95" s="54">
        <f t="shared" si="8"/>
        <v>9051443.3499999996</v>
      </c>
      <c r="E95" s="59">
        <v>9051443.3499999996</v>
      </c>
      <c r="F95" s="59">
        <v>1574975.7</v>
      </c>
      <c r="G95" s="45">
        <f t="shared" si="4"/>
        <v>1</v>
      </c>
      <c r="H95" s="45" t="s">
        <v>15</v>
      </c>
      <c r="I95" s="45"/>
      <c r="J95" s="49">
        <f t="shared" si="7"/>
        <v>0</v>
      </c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</row>
    <row r="96" spans="1:246" s="1" customFormat="1" ht="99.95" hidden="1" customHeight="1" outlineLevel="1" x14ac:dyDescent="0.85">
      <c r="A96" s="52">
        <v>25020200</v>
      </c>
      <c r="B96" s="89" t="s">
        <v>97</v>
      </c>
      <c r="C96" s="55"/>
      <c r="D96" s="54">
        <f t="shared" si="8"/>
        <v>113090.22</v>
      </c>
      <c r="E96" s="59">
        <v>113090.22</v>
      </c>
      <c r="F96" s="59">
        <v>25470.37</v>
      </c>
      <c r="G96" s="45">
        <f t="shared" si="4"/>
        <v>1</v>
      </c>
      <c r="H96" s="45" t="s">
        <v>15</v>
      </c>
      <c r="I96" s="45"/>
      <c r="J96" s="49">
        <f t="shared" si="7"/>
        <v>0</v>
      </c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</row>
    <row r="97" spans="1:246" s="1" customFormat="1" ht="99.75" hidden="1" customHeight="1" x14ac:dyDescent="0.85">
      <c r="A97" s="52">
        <v>31030000</v>
      </c>
      <c r="B97" s="71" t="s">
        <v>98</v>
      </c>
      <c r="C97" s="55"/>
      <c r="D97" s="56">
        <v>0</v>
      </c>
      <c r="E97" s="55"/>
      <c r="F97" s="55">
        <v>207900</v>
      </c>
      <c r="G97" s="45" t="str">
        <f t="shared" si="4"/>
        <v xml:space="preserve"> </v>
      </c>
      <c r="H97" s="45" t="str">
        <f t="shared" si="5"/>
        <v xml:space="preserve"> </v>
      </c>
      <c r="I97" s="45" t="str">
        <f t="shared" si="6"/>
        <v xml:space="preserve"> </v>
      </c>
      <c r="J97" s="49">
        <f t="shared" si="7"/>
        <v>0</v>
      </c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</row>
    <row r="98" spans="1:246" s="1" customFormat="1" ht="114.75" customHeight="1" x14ac:dyDescent="0.85">
      <c r="A98" s="52">
        <v>33010100</v>
      </c>
      <c r="B98" s="53" t="s">
        <v>99</v>
      </c>
      <c r="C98" s="91">
        <v>3269700</v>
      </c>
      <c r="D98" s="56">
        <v>2519700</v>
      </c>
      <c r="E98" s="92">
        <v>887750.46</v>
      </c>
      <c r="F98" s="92">
        <v>4795107.5599999996</v>
      </c>
      <c r="G98" s="45">
        <f t="shared" si="4"/>
        <v>0.35232387188951064</v>
      </c>
      <c r="H98" s="45">
        <f t="shared" si="5"/>
        <v>0.18513671463920198</v>
      </c>
      <c r="I98" s="45">
        <f t="shared" si="6"/>
        <v>0.27150823011285435</v>
      </c>
      <c r="J98" s="49">
        <f t="shared" si="7"/>
        <v>-1631949.54</v>
      </c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</row>
    <row r="99" spans="1:246" s="1" customFormat="1" ht="135.75" customHeight="1" x14ac:dyDescent="0.85">
      <c r="A99" s="52">
        <v>50110000</v>
      </c>
      <c r="B99" s="61" t="s">
        <v>100</v>
      </c>
      <c r="C99" s="74"/>
      <c r="D99" s="56"/>
      <c r="E99" s="59">
        <v>106934.63</v>
      </c>
      <c r="F99" s="59">
        <v>194425.09</v>
      </c>
      <c r="G99" s="45" t="str">
        <f t="shared" si="4"/>
        <v xml:space="preserve"> </v>
      </c>
      <c r="H99" s="45">
        <f t="shared" si="5"/>
        <v>0.55000427156803688</v>
      </c>
      <c r="I99" s="45"/>
      <c r="J99" s="49">
        <f t="shared" si="7"/>
        <v>106934.63</v>
      </c>
      <c r="K99" s="8"/>
      <c r="L99" s="8"/>
      <c r="M99" s="8"/>
      <c r="N99" s="8"/>
      <c r="O99" s="8"/>
      <c r="P99" s="8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4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</row>
    <row r="100" spans="1:246" s="1" customFormat="1" ht="99.75" hidden="1" customHeight="1" x14ac:dyDescent="0.85">
      <c r="A100" s="52">
        <v>41053900</v>
      </c>
      <c r="B100" s="53" t="s">
        <v>101</v>
      </c>
      <c r="C100" s="74"/>
      <c r="D100" s="56"/>
      <c r="E100" s="59" t="s">
        <v>102</v>
      </c>
      <c r="F100" s="59"/>
      <c r="G100" s="45" t="str">
        <f t="shared" si="4"/>
        <v xml:space="preserve"> </v>
      </c>
      <c r="H100" s="45"/>
      <c r="I100" s="45"/>
      <c r="J100" s="49"/>
      <c r="K100" s="8"/>
      <c r="L100" s="8"/>
      <c r="M100" s="8"/>
      <c r="N100" s="8"/>
      <c r="O100" s="8"/>
      <c r="P100" s="8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4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</row>
    <row r="101" spans="1:246" s="26" customFormat="1" ht="99.95" customHeight="1" x14ac:dyDescent="0.85">
      <c r="A101" s="46"/>
      <c r="B101" s="47" t="s">
        <v>103</v>
      </c>
      <c r="C101" s="48">
        <f>C84+C89++C90+C97+C98+C99+C100</f>
        <v>39756400</v>
      </c>
      <c r="D101" s="48">
        <f>D84+D89++D90+D97+D98+D99+D100</f>
        <v>17238430.780000001</v>
      </c>
      <c r="E101" s="48">
        <f>E84+E88+E89+E90+E97+E98+E99</f>
        <v>15843398.110000001</v>
      </c>
      <c r="F101" s="48">
        <f>F84+F89++F90+F97+F98+F99+F100+F88</f>
        <v>13057393.02</v>
      </c>
      <c r="G101" s="45">
        <f t="shared" si="4"/>
        <v>0.91907426564496142</v>
      </c>
      <c r="H101" s="45">
        <f t="shared" si="4"/>
        <v>0.82415356411188478</v>
      </c>
      <c r="I101" s="45">
        <f t="shared" si="4"/>
        <v>7.0387271351732771E-8</v>
      </c>
      <c r="J101" s="49">
        <f t="shared" si="7"/>
        <v>-1395032.67</v>
      </c>
      <c r="K101" s="35"/>
      <c r="L101" s="35"/>
      <c r="M101" s="35"/>
      <c r="N101" s="35" t="s">
        <v>0</v>
      </c>
      <c r="O101" s="35"/>
      <c r="P101" s="35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4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  <c r="DR101" s="25"/>
      <c r="DS101" s="25"/>
      <c r="DT101" s="25"/>
      <c r="DU101" s="25"/>
      <c r="DV101" s="25"/>
      <c r="DW101" s="25"/>
      <c r="DX101" s="25"/>
      <c r="DY101" s="25"/>
      <c r="DZ101" s="25"/>
      <c r="EA101" s="25"/>
      <c r="EB101" s="25"/>
      <c r="EC101" s="25"/>
      <c r="ED101" s="25"/>
      <c r="EE101" s="25"/>
      <c r="EF101" s="25"/>
      <c r="EG101" s="25"/>
      <c r="EH101" s="25"/>
      <c r="EI101" s="25"/>
      <c r="EJ101" s="25"/>
      <c r="EK101" s="25"/>
      <c r="EL101" s="25"/>
      <c r="EM101" s="25"/>
      <c r="EN101" s="25"/>
      <c r="EO101" s="25"/>
      <c r="EP101" s="25"/>
      <c r="EQ101" s="25"/>
      <c r="ER101" s="25"/>
      <c r="ES101" s="25"/>
      <c r="ET101" s="25"/>
      <c r="EU101" s="25"/>
      <c r="EV101" s="25"/>
      <c r="EW101" s="25"/>
      <c r="EX101" s="25"/>
      <c r="EY101" s="25"/>
      <c r="EZ101" s="25"/>
      <c r="FA101" s="25"/>
      <c r="FB101" s="25"/>
      <c r="FC101" s="25"/>
      <c r="FD101" s="25"/>
      <c r="FE101" s="25"/>
      <c r="FF101" s="25"/>
      <c r="FG101" s="25"/>
      <c r="FH101" s="25"/>
      <c r="FI101" s="25"/>
      <c r="FJ101" s="25"/>
      <c r="FK101" s="25"/>
      <c r="FL101" s="25"/>
      <c r="FM101" s="25"/>
      <c r="FN101" s="25"/>
      <c r="FO101" s="25"/>
      <c r="FP101" s="25"/>
      <c r="FQ101" s="25"/>
      <c r="FR101" s="25"/>
      <c r="FS101" s="25"/>
      <c r="FT101" s="25"/>
      <c r="FU101" s="25"/>
      <c r="FV101" s="25"/>
      <c r="FW101" s="25"/>
      <c r="FX101" s="25"/>
      <c r="FY101" s="25"/>
      <c r="FZ101" s="25"/>
      <c r="GA101" s="25"/>
      <c r="GB101" s="25"/>
      <c r="GC101" s="25"/>
      <c r="GD101" s="25"/>
      <c r="GE101" s="25"/>
      <c r="GF101" s="25"/>
      <c r="GG101" s="25"/>
      <c r="GH101" s="25"/>
      <c r="GI101" s="25"/>
      <c r="GJ101" s="25"/>
      <c r="GK101" s="25"/>
      <c r="GL101" s="25"/>
      <c r="GM101" s="25"/>
      <c r="GN101" s="25"/>
      <c r="GO101" s="25"/>
      <c r="GP101" s="25"/>
      <c r="GQ101" s="25"/>
      <c r="GR101" s="25"/>
      <c r="GS101" s="25"/>
      <c r="GT101" s="25"/>
      <c r="GU101" s="25"/>
      <c r="GV101" s="25"/>
      <c r="GW101" s="25"/>
      <c r="GX101" s="25"/>
      <c r="GY101" s="25"/>
      <c r="GZ101" s="25"/>
      <c r="HA101" s="25"/>
      <c r="HB101" s="25"/>
      <c r="HC101" s="25"/>
      <c r="HD101" s="25"/>
      <c r="HE101" s="25"/>
      <c r="HF101" s="25"/>
      <c r="HG101" s="25"/>
      <c r="HH101" s="25"/>
      <c r="HI101" s="25"/>
      <c r="HJ101" s="25"/>
      <c r="HK101" s="25"/>
      <c r="HL101" s="25"/>
      <c r="HM101" s="25"/>
      <c r="HN101" s="25"/>
      <c r="HO101" s="25"/>
      <c r="HP101" s="25"/>
      <c r="HQ101" s="25"/>
      <c r="HR101" s="25"/>
      <c r="HS101" s="25"/>
      <c r="HT101" s="25"/>
      <c r="HU101" s="25"/>
      <c r="HV101" s="25"/>
      <c r="HW101" s="25"/>
      <c r="HX101" s="25"/>
      <c r="HY101" s="25"/>
      <c r="HZ101" s="25"/>
      <c r="IA101" s="25"/>
      <c r="IB101" s="25"/>
      <c r="IC101" s="25"/>
      <c r="ID101" s="25"/>
      <c r="IE101" s="25"/>
      <c r="IF101" s="25"/>
      <c r="IG101" s="25"/>
      <c r="IH101" s="25"/>
      <c r="II101" s="25"/>
      <c r="IJ101" s="25"/>
      <c r="IK101" s="25"/>
      <c r="IL101" s="25"/>
    </row>
    <row r="102" spans="1:246" s="37" customFormat="1" ht="99.95" customHeight="1" x14ac:dyDescent="0.85">
      <c r="A102" s="46"/>
      <c r="B102" s="93" t="s">
        <v>104</v>
      </c>
      <c r="C102" s="79">
        <f>C82+C101</f>
        <v>847785054</v>
      </c>
      <c r="D102" s="79">
        <f>D82+D101</f>
        <v>243675601.78</v>
      </c>
      <c r="E102" s="79">
        <f>E82+E101</f>
        <v>262611912.94999999</v>
      </c>
      <c r="F102" s="79">
        <f>F82+F101</f>
        <v>212613752.88000005</v>
      </c>
      <c r="G102" s="80">
        <f t="shared" si="4"/>
        <v>1.077711149707538</v>
      </c>
      <c r="H102" s="80">
        <f t="shared" si="4"/>
        <v>0.80961198786317312</v>
      </c>
      <c r="I102" s="80">
        <f t="shared" si="4"/>
        <v>5.0688684767998139E-9</v>
      </c>
      <c r="J102" s="82">
        <f t="shared" si="7"/>
        <v>18936311.169999987</v>
      </c>
      <c r="K102" s="35"/>
      <c r="L102" s="35"/>
      <c r="M102" s="35"/>
      <c r="N102" s="35"/>
      <c r="O102" s="35"/>
      <c r="P102" s="35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4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6"/>
      <c r="ET102" s="36"/>
      <c r="EU102" s="36"/>
      <c r="EV102" s="36"/>
      <c r="EW102" s="36"/>
      <c r="EX102" s="36"/>
      <c r="EY102" s="36"/>
      <c r="EZ102" s="36"/>
      <c r="FA102" s="36"/>
      <c r="FB102" s="36"/>
      <c r="FC102" s="36"/>
      <c r="FD102" s="36"/>
      <c r="FE102" s="36"/>
      <c r="FF102" s="36"/>
      <c r="FG102" s="36"/>
      <c r="FH102" s="36"/>
      <c r="FI102" s="36"/>
      <c r="FJ102" s="36"/>
      <c r="FK102" s="36"/>
      <c r="FL102" s="36"/>
      <c r="FM102" s="36"/>
      <c r="FN102" s="36"/>
      <c r="FO102" s="36"/>
      <c r="FP102" s="36"/>
      <c r="FQ102" s="36"/>
      <c r="FR102" s="36"/>
      <c r="FS102" s="36"/>
      <c r="FT102" s="36"/>
      <c r="FU102" s="36"/>
      <c r="FV102" s="36"/>
      <c r="FW102" s="36"/>
      <c r="FX102" s="36"/>
      <c r="FY102" s="36"/>
      <c r="FZ102" s="36"/>
      <c r="GA102" s="36"/>
      <c r="GB102" s="36"/>
      <c r="GC102" s="36"/>
      <c r="GD102" s="36"/>
      <c r="GE102" s="36"/>
      <c r="GF102" s="36"/>
      <c r="GG102" s="36"/>
      <c r="GH102" s="36"/>
      <c r="GI102" s="36"/>
      <c r="GJ102" s="36"/>
      <c r="GK102" s="36"/>
      <c r="GL102" s="36"/>
      <c r="GM102" s="36"/>
      <c r="GN102" s="36"/>
      <c r="GO102" s="36"/>
      <c r="GP102" s="36"/>
      <c r="GQ102" s="36"/>
      <c r="GR102" s="36"/>
      <c r="GS102" s="36"/>
      <c r="GT102" s="36"/>
      <c r="GU102" s="36"/>
      <c r="GV102" s="36"/>
      <c r="GW102" s="36"/>
      <c r="GX102" s="36"/>
      <c r="GY102" s="36"/>
      <c r="GZ102" s="36"/>
      <c r="HA102" s="36"/>
      <c r="HB102" s="36"/>
      <c r="HC102" s="36"/>
      <c r="HD102" s="36"/>
      <c r="HE102" s="36"/>
      <c r="HF102" s="36"/>
      <c r="HG102" s="36"/>
      <c r="HH102" s="36"/>
      <c r="HI102" s="36"/>
      <c r="HJ102" s="36"/>
      <c r="HK102" s="36"/>
      <c r="HL102" s="36"/>
      <c r="HM102" s="36"/>
      <c r="HN102" s="36"/>
      <c r="HO102" s="36"/>
      <c r="HP102" s="36"/>
      <c r="HQ102" s="36"/>
      <c r="HR102" s="36"/>
      <c r="HS102" s="36"/>
      <c r="HT102" s="36"/>
      <c r="HU102" s="36"/>
      <c r="HV102" s="36"/>
      <c r="HW102" s="36"/>
      <c r="HX102" s="36"/>
      <c r="HY102" s="36"/>
      <c r="HZ102" s="36"/>
      <c r="IA102" s="36"/>
      <c r="IB102" s="36"/>
      <c r="IC102" s="36"/>
      <c r="ID102" s="36"/>
      <c r="IE102" s="36"/>
      <c r="IF102" s="36"/>
      <c r="IG102" s="36"/>
      <c r="IH102" s="36"/>
      <c r="II102" s="36"/>
      <c r="IJ102" s="36"/>
      <c r="IK102" s="36"/>
      <c r="IL102" s="36"/>
    </row>
    <row r="103" spans="1:246" ht="75" customHeight="1" x14ac:dyDescent="0.85">
      <c r="A103" s="44"/>
      <c r="B103" s="44"/>
      <c r="C103" s="94"/>
      <c r="D103" s="95"/>
      <c r="E103" s="44"/>
      <c r="F103" s="95"/>
      <c r="G103" s="96"/>
      <c r="H103" s="97"/>
      <c r="I103" s="97"/>
      <c r="J103" s="95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4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</row>
    <row r="104" spans="1:246" ht="48" customHeight="1" x14ac:dyDescent="0.85">
      <c r="A104" s="44"/>
      <c r="B104" s="44"/>
      <c r="C104" s="94"/>
      <c r="D104" s="95"/>
      <c r="E104" s="44"/>
      <c r="F104" s="95"/>
      <c r="G104" s="96"/>
      <c r="H104" s="97"/>
      <c r="I104" s="97"/>
      <c r="J104" s="95"/>
      <c r="K104" s="35"/>
      <c r="L104" s="35"/>
      <c r="M104" s="35"/>
      <c r="N104" s="35"/>
      <c r="O104" s="35"/>
      <c r="P104" s="35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4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</row>
    <row r="105" spans="1:246" ht="39" customHeight="1" x14ac:dyDescent="0.85">
      <c r="A105" s="44"/>
      <c r="B105" s="44"/>
      <c r="C105" s="98"/>
      <c r="D105" s="44"/>
      <c r="E105" s="44"/>
      <c r="F105" s="99"/>
      <c r="G105" s="100"/>
      <c r="H105" s="100"/>
      <c r="I105" s="100"/>
      <c r="J105" s="100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4"/>
    </row>
    <row r="106" spans="1:246" ht="38.25" customHeight="1" x14ac:dyDescent="0.85">
      <c r="A106" s="44"/>
      <c r="B106" s="44"/>
      <c r="C106" s="98"/>
      <c r="D106" s="44"/>
      <c r="E106" s="101"/>
      <c r="F106" s="94"/>
      <c r="G106" s="44"/>
      <c r="H106" s="44"/>
      <c r="I106" s="44"/>
      <c r="J106" s="101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4"/>
    </row>
    <row r="107" spans="1:246" x14ac:dyDescent="0.85">
      <c r="A107" s="44"/>
      <c r="B107" s="44"/>
      <c r="C107" s="98"/>
      <c r="D107" s="44"/>
      <c r="E107" s="44"/>
      <c r="F107" s="102"/>
      <c r="G107" s="44"/>
      <c r="H107" s="44"/>
      <c r="I107" s="44"/>
      <c r="J107" s="101"/>
    </row>
    <row r="108" spans="1:246" x14ac:dyDescent="0.85">
      <c r="A108" s="44"/>
      <c r="B108" s="44" t="s">
        <v>105</v>
      </c>
      <c r="C108" s="98"/>
      <c r="D108" s="44"/>
      <c r="E108" s="44"/>
      <c r="F108" s="102"/>
      <c r="G108" s="107" t="s">
        <v>106</v>
      </c>
      <c r="H108" s="107"/>
      <c r="I108" s="107"/>
      <c r="J108" s="107"/>
    </row>
    <row r="109" spans="1:246" x14ac:dyDescent="0.85">
      <c r="A109" s="44"/>
      <c r="B109" s="44"/>
      <c r="C109" s="98"/>
      <c r="D109" s="44"/>
      <c r="E109" s="101"/>
      <c r="F109" s="102"/>
      <c r="G109" s="44"/>
      <c r="H109" s="44"/>
      <c r="I109" s="44"/>
      <c r="J109" s="101"/>
    </row>
    <row r="110" spans="1:246" ht="15" customHeight="1" x14ac:dyDescent="0.85">
      <c r="A110" s="44"/>
      <c r="B110" s="44"/>
      <c r="C110" s="103"/>
      <c r="D110" s="104"/>
      <c r="E110" s="105"/>
      <c r="F110" s="106"/>
      <c r="G110" s="44"/>
      <c r="H110" s="44"/>
      <c r="I110" s="44"/>
      <c r="J110" s="101"/>
    </row>
    <row r="111" spans="1:246" hidden="1" x14ac:dyDescent="0.85">
      <c r="A111" s="44"/>
      <c r="B111" s="44"/>
      <c r="C111" s="98"/>
      <c r="D111" s="44" t="s">
        <v>0</v>
      </c>
      <c r="E111" s="44" t="s">
        <v>0</v>
      </c>
      <c r="F111" s="102"/>
      <c r="G111" s="44"/>
      <c r="H111" s="44"/>
      <c r="I111" s="44"/>
      <c r="J111" s="101"/>
    </row>
    <row r="112" spans="1:246" hidden="1" x14ac:dyDescent="0.85">
      <c r="A112" s="44"/>
      <c r="B112" s="44"/>
      <c r="C112" s="98"/>
      <c r="D112" s="44"/>
      <c r="E112" s="44"/>
      <c r="F112" s="102"/>
      <c r="G112" s="44"/>
      <c r="H112" s="44"/>
      <c r="I112" s="44"/>
      <c r="J112" s="44"/>
    </row>
    <row r="113" spans="1:245" x14ac:dyDescent="0.85">
      <c r="A113" s="44"/>
      <c r="B113" s="44"/>
      <c r="C113" s="98"/>
      <c r="D113" s="44"/>
      <c r="E113" s="44"/>
      <c r="F113" s="102"/>
      <c r="G113" s="44"/>
      <c r="H113" s="44"/>
      <c r="I113" s="44"/>
      <c r="J113" s="44"/>
    </row>
    <row r="114" spans="1:245" x14ac:dyDescent="0.85">
      <c r="A114" s="44"/>
      <c r="B114" s="44"/>
      <c r="C114" s="98"/>
      <c r="D114" s="44"/>
      <c r="E114" s="44"/>
      <c r="F114" s="102"/>
      <c r="G114" s="44"/>
      <c r="H114" s="44"/>
      <c r="I114" s="44"/>
      <c r="J114" s="44"/>
    </row>
    <row r="115" spans="1:245" x14ac:dyDescent="0.85">
      <c r="A115" s="44"/>
      <c r="B115" s="44"/>
      <c r="C115" s="98"/>
      <c r="D115" s="44"/>
      <c r="E115" s="44"/>
      <c r="F115" s="102"/>
      <c r="G115" s="44"/>
      <c r="H115" s="44"/>
      <c r="I115" s="44"/>
      <c r="J115" s="101"/>
    </row>
    <row r="116" spans="1:245" x14ac:dyDescent="0.85">
      <c r="A116" s="44"/>
      <c r="B116" s="44"/>
      <c r="C116" s="98"/>
      <c r="D116" s="44"/>
      <c r="E116" s="44"/>
      <c r="F116" s="102"/>
      <c r="G116" s="44"/>
      <c r="H116" s="44"/>
      <c r="I116" s="44"/>
      <c r="J116" s="101"/>
    </row>
    <row r="117" spans="1:245" x14ac:dyDescent="0.85">
      <c r="A117" s="44"/>
      <c r="B117" s="44"/>
      <c r="C117" s="98"/>
      <c r="D117" s="44"/>
      <c r="E117" s="44"/>
      <c r="F117" s="102" t="s">
        <v>0</v>
      </c>
      <c r="G117" s="44"/>
      <c r="H117" s="44"/>
      <c r="I117" s="44"/>
      <c r="J117" s="101"/>
    </row>
    <row r="118" spans="1:245" x14ac:dyDescent="0.85">
      <c r="A118" s="44"/>
      <c r="B118" s="44"/>
      <c r="C118" s="98"/>
      <c r="D118" s="44"/>
      <c r="E118" s="44"/>
      <c r="F118" s="102"/>
      <c r="G118" s="44"/>
      <c r="H118" s="44"/>
      <c r="I118" s="44"/>
      <c r="J118" s="101"/>
    </row>
    <row r="119" spans="1:245" x14ac:dyDescent="0.85">
      <c r="A119" s="44"/>
      <c r="B119" s="44"/>
      <c r="C119" s="98"/>
      <c r="D119" s="44"/>
      <c r="E119" s="44"/>
      <c r="F119" s="102"/>
      <c r="G119" s="44"/>
      <c r="H119" s="44"/>
      <c r="I119" s="44"/>
      <c r="J119" s="101"/>
    </row>
    <row r="120" spans="1:245" x14ac:dyDescent="0.85">
      <c r="A120" s="44"/>
      <c r="B120" s="44"/>
      <c r="C120" s="98"/>
      <c r="D120" s="44"/>
      <c r="E120" s="44"/>
      <c r="F120" s="102"/>
      <c r="G120" s="44"/>
      <c r="H120" s="44"/>
      <c r="I120" s="44"/>
      <c r="J120" s="101"/>
    </row>
    <row r="121" spans="1:245" x14ac:dyDescent="0.85">
      <c r="A121" s="44"/>
      <c r="B121" s="44"/>
      <c r="C121" s="98"/>
      <c r="D121" s="44"/>
      <c r="E121" s="44"/>
      <c r="F121" s="102"/>
      <c r="G121" s="44"/>
      <c r="H121" s="44"/>
      <c r="I121" s="44"/>
      <c r="J121" s="101"/>
    </row>
    <row r="122" spans="1:245" s="5" customFormat="1" x14ac:dyDescent="0.85">
      <c r="A122" s="44"/>
      <c r="B122" s="44"/>
      <c r="C122" s="98"/>
      <c r="D122" s="44"/>
      <c r="E122" s="44"/>
      <c r="F122" s="102"/>
      <c r="G122" s="44"/>
      <c r="H122" s="44"/>
      <c r="I122" s="44"/>
      <c r="J122" s="101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</row>
    <row r="123" spans="1:245" s="5" customFormat="1" x14ac:dyDescent="0.85">
      <c r="A123" s="44"/>
      <c r="B123" s="44"/>
      <c r="C123" s="98"/>
      <c r="D123" s="44"/>
      <c r="E123" s="44"/>
      <c r="F123" s="102"/>
      <c r="G123" s="44"/>
      <c r="H123" s="44"/>
      <c r="I123" s="44"/>
      <c r="J123" s="101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</row>
    <row r="124" spans="1:245" s="5" customFormat="1" x14ac:dyDescent="0.85">
      <c r="A124" s="44"/>
      <c r="B124" s="44"/>
      <c r="C124" s="98"/>
      <c r="D124" s="44"/>
      <c r="E124" s="44"/>
      <c r="F124" s="102"/>
      <c r="G124" s="44"/>
      <c r="H124" s="44"/>
      <c r="I124" s="44"/>
      <c r="J124" s="101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</row>
    <row r="125" spans="1:245" s="5" customFormat="1" x14ac:dyDescent="0.85">
      <c r="A125" s="44"/>
      <c r="B125" s="44"/>
      <c r="C125" s="98"/>
      <c r="D125" s="44"/>
      <c r="E125" s="44"/>
      <c r="F125" s="102"/>
      <c r="G125" s="44"/>
      <c r="H125" s="44"/>
      <c r="I125" s="44"/>
      <c r="J125" s="101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</row>
    <row r="126" spans="1:245" s="5" customFormat="1" x14ac:dyDescent="0.85">
      <c r="A126" s="44"/>
      <c r="B126" s="44"/>
      <c r="C126" s="98"/>
      <c r="D126" s="44"/>
      <c r="E126" s="44"/>
      <c r="F126" s="102"/>
      <c r="G126" s="44"/>
      <c r="H126" s="44"/>
      <c r="I126" s="44"/>
      <c r="J126" s="101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</row>
    <row r="127" spans="1:245" s="5" customFormat="1" x14ac:dyDescent="0.85">
      <c r="A127" s="44"/>
      <c r="B127" s="44"/>
      <c r="C127" s="98"/>
      <c r="D127" s="44"/>
      <c r="E127" s="44"/>
      <c r="F127" s="102"/>
      <c r="G127" s="44"/>
      <c r="H127" s="44"/>
      <c r="I127" s="44"/>
      <c r="J127" s="101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</row>
    <row r="128" spans="1:245" s="5" customFormat="1" x14ac:dyDescent="0.85">
      <c r="A128" s="44"/>
      <c r="B128" s="44"/>
      <c r="C128" s="98"/>
      <c r="D128" s="44"/>
      <c r="E128" s="44"/>
      <c r="F128" s="102"/>
      <c r="G128" s="44"/>
      <c r="H128" s="44"/>
      <c r="I128" s="44"/>
      <c r="J128" s="101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</row>
    <row r="129" spans="1:245" s="5" customFormat="1" x14ac:dyDescent="0.85">
      <c r="A129" s="44"/>
      <c r="B129" s="44"/>
      <c r="C129" s="98"/>
      <c r="D129" s="44"/>
      <c r="E129" s="44"/>
      <c r="F129" s="102"/>
      <c r="G129" s="44"/>
      <c r="H129" s="44"/>
      <c r="I129" s="44"/>
      <c r="J129" s="101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</row>
    <row r="130" spans="1:245" s="5" customFormat="1" x14ac:dyDescent="0.85">
      <c r="A130" s="44"/>
      <c r="B130" s="44"/>
      <c r="C130" s="98"/>
      <c r="D130" s="44"/>
      <c r="E130" s="44"/>
      <c r="F130" s="102"/>
      <c r="G130" s="44"/>
      <c r="H130" s="44"/>
      <c r="I130" s="44"/>
      <c r="J130" s="101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</row>
    <row r="131" spans="1:245" s="5" customFormat="1" x14ac:dyDescent="0.85">
      <c r="A131" s="44"/>
      <c r="B131" s="44"/>
      <c r="C131" s="98"/>
      <c r="D131" s="44"/>
      <c r="E131" s="44"/>
      <c r="F131" s="102"/>
      <c r="G131" s="44"/>
      <c r="H131" s="44"/>
      <c r="I131" s="44"/>
      <c r="J131" s="101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</row>
    <row r="132" spans="1:245" s="5" customFormat="1" x14ac:dyDescent="0.85">
      <c r="A132" s="44"/>
      <c r="B132" s="44"/>
      <c r="C132" s="98"/>
      <c r="D132" s="44"/>
      <c r="E132" s="44"/>
      <c r="F132" s="102"/>
      <c r="G132" s="44"/>
      <c r="H132" s="44"/>
      <c r="I132" s="44"/>
      <c r="J132" s="101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</row>
    <row r="133" spans="1:245" s="5" customFormat="1" x14ac:dyDescent="0.85">
      <c r="A133" s="44"/>
      <c r="B133" s="44"/>
      <c r="C133" s="98"/>
      <c r="D133" s="44"/>
      <c r="E133" s="44"/>
      <c r="F133" s="102"/>
      <c r="G133" s="44"/>
      <c r="H133" s="44"/>
      <c r="I133" s="44"/>
      <c r="J133" s="101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</row>
    <row r="134" spans="1:245" s="5" customFormat="1" x14ac:dyDescent="0.85">
      <c r="A134" s="44"/>
      <c r="B134" s="44"/>
      <c r="C134" s="98"/>
      <c r="D134" s="44"/>
      <c r="E134" s="44"/>
      <c r="F134" s="102"/>
      <c r="G134" s="44"/>
      <c r="H134" s="44"/>
      <c r="I134" s="44"/>
      <c r="J134" s="101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</row>
    <row r="135" spans="1:245" s="5" customFormat="1" x14ac:dyDescent="0.85">
      <c r="A135" s="44"/>
      <c r="B135" s="44"/>
      <c r="C135" s="98"/>
      <c r="D135" s="44"/>
      <c r="E135" s="44"/>
      <c r="F135" s="102"/>
      <c r="G135" s="44"/>
      <c r="H135" s="44"/>
      <c r="I135" s="44"/>
      <c r="J135" s="101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</row>
    <row r="136" spans="1:245" s="5" customFormat="1" x14ac:dyDescent="0.85">
      <c r="A136" s="44"/>
      <c r="B136" s="44"/>
      <c r="C136" s="98"/>
      <c r="D136" s="44"/>
      <c r="E136" s="44"/>
      <c r="F136" s="102"/>
      <c r="G136" s="44"/>
      <c r="H136" s="44"/>
      <c r="I136" s="44"/>
      <c r="J136" s="101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</row>
    <row r="137" spans="1:245" s="5" customFormat="1" x14ac:dyDescent="0.85">
      <c r="A137" s="44"/>
      <c r="B137" s="44"/>
      <c r="C137" s="98"/>
      <c r="D137" s="44"/>
      <c r="E137" s="44"/>
      <c r="F137" s="102"/>
      <c r="G137" s="44"/>
      <c r="H137" s="44"/>
      <c r="I137" s="44"/>
      <c r="J137" s="101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</row>
    <row r="138" spans="1:245" s="5" customFormat="1" x14ac:dyDescent="0.85">
      <c r="A138" s="44"/>
      <c r="B138" s="44"/>
      <c r="C138" s="98"/>
      <c r="D138" s="44"/>
      <c r="E138" s="44"/>
      <c r="F138" s="102"/>
      <c r="G138" s="44"/>
      <c r="H138" s="44"/>
      <c r="I138" s="44"/>
      <c r="J138" s="101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</row>
    <row r="139" spans="1:245" s="5" customFormat="1" x14ac:dyDescent="0.85">
      <c r="A139" s="44"/>
      <c r="B139" s="44"/>
      <c r="C139" s="98"/>
      <c r="D139" s="44"/>
      <c r="E139" s="44"/>
      <c r="F139" s="102"/>
      <c r="G139" s="44"/>
      <c r="H139" s="44"/>
      <c r="I139" s="44"/>
      <c r="J139" s="101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</row>
    <row r="140" spans="1:245" s="5" customFormat="1" x14ac:dyDescent="0.85">
      <c r="A140" s="44"/>
      <c r="B140" s="44"/>
      <c r="C140" s="98"/>
      <c r="D140" s="44"/>
      <c r="E140" s="44"/>
      <c r="F140" s="102"/>
      <c r="G140" s="44"/>
      <c r="H140" s="44"/>
      <c r="I140" s="44"/>
      <c r="J140" s="101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</row>
    <row r="141" spans="1:245" s="5" customFormat="1" x14ac:dyDescent="0.85">
      <c r="A141" s="44"/>
      <c r="B141" s="44"/>
      <c r="C141" s="98"/>
      <c r="D141" s="44"/>
      <c r="E141" s="44"/>
      <c r="F141" s="102"/>
      <c r="G141" s="44"/>
      <c r="H141" s="44"/>
      <c r="I141" s="44"/>
      <c r="J141" s="101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</row>
    <row r="142" spans="1:245" s="5" customFormat="1" x14ac:dyDescent="0.85">
      <c r="A142" s="44"/>
      <c r="B142" s="44"/>
      <c r="C142" s="98"/>
      <c r="D142" s="44"/>
      <c r="E142" s="44"/>
      <c r="F142" s="102"/>
      <c r="G142" s="44"/>
      <c r="H142" s="44"/>
      <c r="I142" s="44"/>
      <c r="J142" s="101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</row>
    <row r="143" spans="1:245" s="5" customFormat="1" x14ac:dyDescent="0.85">
      <c r="A143" s="44"/>
      <c r="B143" s="44"/>
      <c r="C143" s="98"/>
      <c r="D143" s="44"/>
      <c r="E143" s="44"/>
      <c r="F143" s="102"/>
      <c r="G143" s="44"/>
      <c r="H143" s="44"/>
      <c r="I143" s="44"/>
      <c r="J143" s="101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</row>
    <row r="144" spans="1:245" s="5" customFormat="1" x14ac:dyDescent="0.85">
      <c r="A144" s="44"/>
      <c r="B144" s="44"/>
      <c r="C144" s="98"/>
      <c r="D144" s="44"/>
      <c r="E144" s="44"/>
      <c r="F144" s="102"/>
      <c r="G144" s="44"/>
      <c r="H144" s="44"/>
      <c r="I144" s="44"/>
      <c r="J144" s="101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</row>
    <row r="145" spans="1:245" s="5" customFormat="1" x14ac:dyDescent="0.85">
      <c r="A145" s="44"/>
      <c r="B145" s="44"/>
      <c r="C145" s="98"/>
      <c r="D145" s="44"/>
      <c r="E145" s="44"/>
      <c r="F145" s="102"/>
      <c r="G145" s="44"/>
      <c r="H145" s="44"/>
      <c r="I145" s="44"/>
      <c r="J145" s="101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</row>
    <row r="146" spans="1:245" s="5" customFormat="1" x14ac:dyDescent="0.85">
      <c r="A146" s="44"/>
      <c r="B146" s="44"/>
      <c r="C146" s="98"/>
      <c r="D146" s="44"/>
      <c r="E146" s="44"/>
      <c r="F146" s="102"/>
      <c r="G146" s="44"/>
      <c r="H146" s="44"/>
      <c r="I146" s="44"/>
      <c r="J146" s="101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</row>
    <row r="147" spans="1:245" s="5" customFormat="1" x14ac:dyDescent="0.85">
      <c r="A147" s="44"/>
      <c r="B147" s="44"/>
      <c r="C147" s="98"/>
      <c r="D147" s="44"/>
      <c r="E147" s="44"/>
      <c r="F147" s="102"/>
      <c r="G147" s="44"/>
      <c r="H147" s="44"/>
      <c r="I147" s="44"/>
      <c r="J147" s="101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</row>
    <row r="148" spans="1:245" s="5" customFormat="1" x14ac:dyDescent="0.85">
      <c r="A148" s="44"/>
      <c r="B148" s="44"/>
      <c r="C148" s="98"/>
      <c r="D148" s="44"/>
      <c r="E148" s="44"/>
      <c r="F148" s="102"/>
      <c r="G148" s="44"/>
      <c r="H148" s="44"/>
      <c r="I148" s="44"/>
      <c r="J148" s="101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</row>
    <row r="149" spans="1:245" s="5" customFormat="1" x14ac:dyDescent="0.85">
      <c r="A149" s="44"/>
      <c r="B149" s="44"/>
      <c r="C149" s="98"/>
      <c r="D149" s="44"/>
      <c r="E149" s="44"/>
      <c r="F149" s="102"/>
      <c r="G149" s="44"/>
      <c r="H149" s="44"/>
      <c r="I149" s="44"/>
      <c r="J149" s="101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</row>
    <row r="150" spans="1:245" s="5" customFormat="1" x14ac:dyDescent="0.85">
      <c r="A150" s="44"/>
      <c r="B150" s="44"/>
      <c r="C150" s="98"/>
      <c r="D150" s="44"/>
      <c r="E150" s="44"/>
      <c r="F150" s="102"/>
      <c r="G150" s="44"/>
      <c r="H150" s="44"/>
      <c r="I150" s="44"/>
      <c r="J150" s="101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</row>
    <row r="151" spans="1:245" s="5" customFormat="1" x14ac:dyDescent="0.85">
      <c r="A151" s="44"/>
      <c r="B151" s="44"/>
      <c r="C151" s="98"/>
      <c r="D151" s="44"/>
      <c r="E151" s="44"/>
      <c r="F151" s="102"/>
      <c r="G151" s="44"/>
      <c r="H151" s="44"/>
      <c r="I151" s="44"/>
      <c r="J151" s="101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</row>
    <row r="152" spans="1:245" s="5" customFormat="1" x14ac:dyDescent="0.85">
      <c r="A152" s="44"/>
      <c r="B152" s="44"/>
      <c r="C152" s="98"/>
      <c r="D152" s="44"/>
      <c r="E152" s="44"/>
      <c r="F152" s="102"/>
      <c r="G152" s="44"/>
      <c r="H152" s="44"/>
      <c r="I152" s="44"/>
      <c r="J152" s="101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</row>
    <row r="153" spans="1:245" s="5" customFormat="1" x14ac:dyDescent="0.85">
      <c r="A153" s="44"/>
      <c r="B153" s="44"/>
      <c r="C153" s="98"/>
      <c r="D153" s="44"/>
      <c r="E153" s="44"/>
      <c r="F153" s="102"/>
      <c r="G153" s="44"/>
      <c r="H153" s="44"/>
      <c r="I153" s="44"/>
      <c r="J153" s="101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</row>
    <row r="154" spans="1:245" s="5" customFormat="1" x14ac:dyDescent="0.85">
      <c r="A154" s="44"/>
      <c r="B154" s="44"/>
      <c r="C154" s="98"/>
      <c r="D154" s="44"/>
      <c r="E154" s="44"/>
      <c r="F154" s="102"/>
      <c r="G154" s="44"/>
      <c r="H154" s="44"/>
      <c r="I154" s="44"/>
      <c r="J154" s="101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</row>
    <row r="155" spans="1:245" s="5" customFormat="1" x14ac:dyDescent="0.85">
      <c r="A155" s="44"/>
      <c r="B155" s="44"/>
      <c r="C155" s="98"/>
      <c r="D155" s="44"/>
      <c r="E155" s="44"/>
      <c r="F155" s="102"/>
      <c r="G155" s="44"/>
      <c r="H155" s="44"/>
      <c r="I155" s="44"/>
      <c r="J155" s="101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</row>
    <row r="156" spans="1:245" s="5" customFormat="1" x14ac:dyDescent="0.85">
      <c r="A156" s="44"/>
      <c r="B156" s="44"/>
      <c r="C156" s="98"/>
      <c r="D156" s="44"/>
      <c r="E156" s="44"/>
      <c r="F156" s="102"/>
      <c r="G156" s="44"/>
      <c r="H156" s="44"/>
      <c r="I156" s="44"/>
      <c r="J156" s="101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</row>
    <row r="157" spans="1:245" s="5" customFormat="1" x14ac:dyDescent="0.85">
      <c r="A157" s="44"/>
      <c r="B157" s="44"/>
      <c r="C157" s="98"/>
      <c r="D157" s="44"/>
      <c r="E157" s="44"/>
      <c r="F157" s="102"/>
      <c r="G157" s="44"/>
      <c r="H157" s="44"/>
      <c r="I157" s="44"/>
      <c r="J157" s="101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</row>
    <row r="158" spans="1:245" s="5" customFormat="1" x14ac:dyDescent="0.85">
      <c r="A158" s="44"/>
      <c r="B158" s="44"/>
      <c r="C158" s="98"/>
      <c r="D158" s="44"/>
      <c r="E158" s="44"/>
      <c r="F158" s="102"/>
      <c r="G158" s="44"/>
      <c r="H158" s="44"/>
      <c r="I158" s="44"/>
      <c r="J158" s="101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</row>
    <row r="159" spans="1:245" s="5" customFormat="1" x14ac:dyDescent="0.85">
      <c r="C159" s="38"/>
      <c r="F159" s="39"/>
      <c r="J159" s="20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</row>
    <row r="160" spans="1:245" s="5" customFormat="1" x14ac:dyDescent="0.85">
      <c r="C160" s="38"/>
      <c r="F160" s="39"/>
      <c r="J160" s="20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</row>
    <row r="161" spans="1:246" s="5" customFormat="1" x14ac:dyDescent="0.85">
      <c r="C161" s="38"/>
      <c r="F161" s="39"/>
      <c r="J161" s="20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</row>
    <row r="162" spans="1:246" s="5" customFormat="1" x14ac:dyDescent="0.85">
      <c r="C162" s="38"/>
      <c r="F162" s="39"/>
      <c r="J162" s="20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</row>
    <row r="163" spans="1:246" s="5" customFormat="1" x14ac:dyDescent="0.85">
      <c r="C163" s="38"/>
      <c r="F163" s="39"/>
      <c r="J163" s="20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</row>
    <row r="164" spans="1:246" s="5" customFormat="1" x14ac:dyDescent="0.85">
      <c r="C164" s="38"/>
      <c r="F164" s="39"/>
      <c r="J164" s="20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</row>
    <row r="165" spans="1:246" s="5" customFormat="1" x14ac:dyDescent="0.85">
      <c r="C165" s="38"/>
      <c r="F165" s="39"/>
      <c r="J165" s="20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</row>
    <row r="166" spans="1:246" s="5" customFormat="1" x14ac:dyDescent="0.85">
      <c r="C166" s="38"/>
      <c r="F166" s="39"/>
      <c r="J166" s="20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</row>
    <row r="167" spans="1:246" s="5" customFormat="1" x14ac:dyDescent="0.85">
      <c r="C167" s="38"/>
      <c r="F167" s="39"/>
      <c r="J167" s="20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</row>
    <row r="168" spans="1:246" s="5" customFormat="1" x14ac:dyDescent="0.85">
      <c r="C168" s="38"/>
      <c r="F168" s="39"/>
      <c r="J168" s="20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</row>
    <row r="169" spans="1:246" s="5" customFormat="1" x14ac:dyDescent="0.85">
      <c r="C169" s="38"/>
      <c r="E169" s="6"/>
      <c r="F169" s="39"/>
      <c r="J169" s="20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</row>
    <row r="170" spans="1:246" x14ac:dyDescent="0.85">
      <c r="J170" s="42"/>
    </row>
    <row r="171" spans="1:246" s="5" customFormat="1" x14ac:dyDescent="0.85">
      <c r="A171" s="6"/>
      <c r="B171" s="6"/>
      <c r="C171" s="40"/>
      <c r="D171" s="6"/>
      <c r="E171" s="6"/>
      <c r="F171" s="41"/>
      <c r="G171" s="6"/>
      <c r="H171" s="6"/>
      <c r="I171" s="6"/>
      <c r="J171" s="42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</row>
    <row r="172" spans="1:246" s="5" customFormat="1" x14ac:dyDescent="0.85">
      <c r="A172" s="6"/>
      <c r="B172" s="6"/>
      <c r="C172" s="40"/>
      <c r="D172" s="6"/>
      <c r="E172" s="6"/>
      <c r="F172" s="41"/>
      <c r="G172" s="6"/>
      <c r="H172" s="6"/>
      <c r="I172" s="6"/>
      <c r="J172" s="42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</row>
    <row r="173" spans="1:246" s="5" customFormat="1" x14ac:dyDescent="0.85">
      <c r="A173" s="6"/>
      <c r="B173" s="6"/>
      <c r="C173" s="40"/>
      <c r="D173" s="6"/>
      <c r="E173" s="6"/>
      <c r="F173" s="41"/>
      <c r="G173" s="6"/>
      <c r="H173" s="6"/>
      <c r="I173" s="6"/>
      <c r="J173" s="42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</row>
    <row r="174" spans="1:246" s="5" customFormat="1" x14ac:dyDescent="0.85">
      <c r="A174" s="6"/>
      <c r="B174" s="6"/>
      <c r="C174" s="40"/>
      <c r="D174" s="6"/>
      <c r="E174" s="6"/>
      <c r="F174" s="41"/>
      <c r="G174" s="6"/>
      <c r="H174" s="6"/>
      <c r="I174" s="6"/>
      <c r="J174" s="42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</row>
    <row r="175" spans="1:246" s="5" customFormat="1" x14ac:dyDescent="0.85">
      <c r="A175" s="6"/>
      <c r="B175" s="6"/>
      <c r="C175" s="40"/>
      <c r="D175" s="6"/>
      <c r="E175" s="6"/>
      <c r="F175" s="41"/>
      <c r="G175" s="6"/>
      <c r="H175" s="6"/>
      <c r="I175" s="6"/>
      <c r="J175" s="42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</row>
    <row r="176" spans="1:246" s="5" customFormat="1" x14ac:dyDescent="0.85">
      <c r="A176" s="6"/>
      <c r="B176" s="6"/>
      <c r="C176" s="40"/>
      <c r="D176" s="6"/>
      <c r="E176" s="6"/>
      <c r="F176" s="41"/>
      <c r="G176" s="6"/>
      <c r="H176" s="6"/>
      <c r="I176" s="6"/>
      <c r="J176" s="42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</row>
    <row r="177" spans="1:246" s="5" customFormat="1" x14ac:dyDescent="0.85">
      <c r="A177" s="6"/>
      <c r="B177" s="6"/>
      <c r="C177" s="40"/>
      <c r="D177" s="6"/>
      <c r="E177" s="6"/>
      <c r="F177" s="41"/>
      <c r="G177" s="6"/>
      <c r="H177" s="6"/>
      <c r="I177" s="6"/>
      <c r="J177" s="42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</row>
    <row r="178" spans="1:246" s="5" customFormat="1" x14ac:dyDescent="0.85">
      <c r="A178" s="6"/>
      <c r="B178" s="6"/>
      <c r="C178" s="40"/>
      <c r="D178" s="6"/>
      <c r="E178" s="6"/>
      <c r="F178" s="41"/>
      <c r="G178" s="6"/>
      <c r="H178" s="6"/>
      <c r="I178" s="6"/>
      <c r="J178" s="42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</row>
    <row r="179" spans="1:246" s="5" customFormat="1" x14ac:dyDescent="0.85">
      <c r="A179" s="6"/>
      <c r="B179" s="6"/>
      <c r="C179" s="40"/>
      <c r="D179" s="6"/>
      <c r="E179" s="6"/>
      <c r="F179" s="41"/>
      <c r="G179" s="6"/>
      <c r="H179" s="6"/>
      <c r="I179" s="6"/>
      <c r="J179" s="42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</row>
    <row r="180" spans="1:246" s="5" customFormat="1" x14ac:dyDescent="0.85">
      <c r="A180" s="6"/>
      <c r="B180" s="6"/>
      <c r="C180" s="40"/>
      <c r="D180" s="6"/>
      <c r="E180" s="6"/>
      <c r="F180" s="41"/>
      <c r="G180" s="6"/>
      <c r="H180" s="6"/>
      <c r="I180" s="6"/>
      <c r="J180" s="42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</row>
    <row r="181" spans="1:246" s="5" customFormat="1" x14ac:dyDescent="0.85">
      <c r="A181" s="6"/>
      <c r="B181" s="6"/>
      <c r="C181" s="40"/>
      <c r="D181" s="6"/>
      <c r="E181" s="6"/>
      <c r="F181" s="41"/>
      <c r="G181" s="6"/>
      <c r="H181" s="6"/>
      <c r="I181" s="6"/>
      <c r="J181" s="42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</row>
    <row r="182" spans="1:246" s="5" customFormat="1" x14ac:dyDescent="0.85">
      <c r="A182" s="6"/>
      <c r="B182" s="6"/>
      <c r="C182" s="40"/>
      <c r="D182" s="6"/>
      <c r="E182" s="6"/>
      <c r="F182" s="41"/>
      <c r="G182" s="6"/>
      <c r="H182" s="6"/>
      <c r="I182" s="6"/>
      <c r="J182" s="42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</row>
    <row r="183" spans="1:246" s="5" customFormat="1" x14ac:dyDescent="0.85">
      <c r="A183" s="6"/>
      <c r="B183" s="6"/>
      <c r="C183" s="40"/>
      <c r="D183" s="6"/>
      <c r="E183" s="6"/>
      <c r="F183" s="41"/>
      <c r="G183" s="6"/>
      <c r="H183" s="6"/>
      <c r="I183" s="6"/>
      <c r="J183" s="42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</row>
    <row r="184" spans="1:246" s="5" customFormat="1" x14ac:dyDescent="0.85">
      <c r="A184" s="6"/>
      <c r="B184" s="6"/>
      <c r="C184" s="40"/>
      <c r="D184" s="6"/>
      <c r="E184" s="6"/>
      <c r="F184" s="41"/>
      <c r="G184" s="6"/>
      <c r="H184" s="6"/>
      <c r="I184" s="6"/>
      <c r="J184" s="42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</row>
    <row r="185" spans="1:246" s="5" customFormat="1" x14ac:dyDescent="0.85">
      <c r="A185" s="6"/>
      <c r="B185" s="6"/>
      <c r="C185" s="40"/>
      <c r="D185" s="6"/>
      <c r="E185" s="6"/>
      <c r="F185" s="41"/>
      <c r="G185" s="6"/>
      <c r="H185" s="6"/>
      <c r="I185" s="6"/>
      <c r="J185" s="42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</row>
    <row r="186" spans="1:246" s="5" customFormat="1" x14ac:dyDescent="0.85">
      <c r="A186" s="6"/>
      <c r="B186" s="6"/>
      <c r="C186" s="40"/>
      <c r="D186" s="6"/>
      <c r="E186" s="6"/>
      <c r="F186" s="41"/>
      <c r="G186" s="6"/>
      <c r="H186" s="6"/>
      <c r="I186" s="6"/>
      <c r="J186" s="42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</row>
    <row r="187" spans="1:246" s="5" customFormat="1" x14ac:dyDescent="0.85">
      <c r="A187" s="6"/>
      <c r="B187" s="6"/>
      <c r="C187" s="40"/>
      <c r="D187" s="6"/>
      <c r="E187" s="6"/>
      <c r="F187" s="41"/>
      <c r="G187" s="6"/>
      <c r="H187" s="6"/>
      <c r="I187" s="6"/>
      <c r="J187" s="42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</row>
    <row r="188" spans="1:246" s="5" customFormat="1" x14ac:dyDescent="0.85">
      <c r="A188" s="6"/>
      <c r="B188" s="6"/>
      <c r="C188" s="40"/>
      <c r="D188" s="6"/>
      <c r="E188" s="6"/>
      <c r="F188" s="41"/>
      <c r="G188" s="6"/>
      <c r="H188" s="6"/>
      <c r="I188" s="6"/>
      <c r="J188" s="42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</row>
    <row r="189" spans="1:246" s="5" customFormat="1" x14ac:dyDescent="0.85">
      <c r="A189" s="6"/>
      <c r="B189" s="6"/>
      <c r="C189" s="40"/>
      <c r="D189" s="6"/>
      <c r="E189" s="6"/>
      <c r="F189" s="41"/>
      <c r="G189" s="6"/>
      <c r="H189" s="6"/>
      <c r="I189" s="6"/>
      <c r="J189" s="42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</row>
    <row r="190" spans="1:246" s="5" customFormat="1" x14ac:dyDescent="0.85">
      <c r="A190" s="6"/>
      <c r="B190" s="6"/>
      <c r="C190" s="40"/>
      <c r="D190" s="6"/>
      <c r="E190" s="6"/>
      <c r="F190" s="41"/>
      <c r="G190" s="6"/>
      <c r="H190" s="6"/>
      <c r="I190" s="6"/>
      <c r="J190" s="42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</row>
    <row r="191" spans="1:246" s="5" customFormat="1" x14ac:dyDescent="0.85">
      <c r="A191" s="6"/>
      <c r="B191" s="6"/>
      <c r="C191" s="40"/>
      <c r="D191" s="6"/>
      <c r="E191" s="6"/>
      <c r="F191" s="41"/>
      <c r="G191" s="6"/>
      <c r="H191" s="6"/>
      <c r="I191" s="6"/>
      <c r="J191" s="42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</row>
    <row r="192" spans="1:246" s="5" customFormat="1" x14ac:dyDescent="0.85">
      <c r="A192" s="6"/>
      <c r="B192" s="6"/>
      <c r="C192" s="40"/>
      <c r="D192" s="6"/>
      <c r="E192" s="6"/>
      <c r="F192" s="41"/>
      <c r="G192" s="6"/>
      <c r="H192" s="6"/>
      <c r="I192" s="6"/>
      <c r="J192" s="42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</row>
    <row r="193" spans="1:246" s="5" customFormat="1" x14ac:dyDescent="0.85">
      <c r="A193" s="6"/>
      <c r="B193" s="6"/>
      <c r="C193" s="40"/>
      <c r="D193" s="6"/>
      <c r="E193" s="6"/>
      <c r="F193" s="41"/>
      <c r="G193" s="6"/>
      <c r="H193" s="6"/>
      <c r="I193" s="6"/>
      <c r="J193" s="42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</row>
    <row r="194" spans="1:246" s="5" customFormat="1" x14ac:dyDescent="0.85">
      <c r="A194" s="6"/>
      <c r="B194" s="6"/>
      <c r="C194" s="40"/>
      <c r="D194" s="6"/>
      <c r="E194" s="6"/>
      <c r="F194" s="41"/>
      <c r="G194" s="6"/>
      <c r="H194" s="6"/>
      <c r="I194" s="6"/>
      <c r="J194" s="42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</row>
    <row r="195" spans="1:246" s="5" customFormat="1" x14ac:dyDescent="0.85">
      <c r="A195" s="6"/>
      <c r="B195" s="6"/>
      <c r="C195" s="40"/>
      <c r="D195" s="6"/>
      <c r="E195" s="6"/>
      <c r="F195" s="41"/>
      <c r="G195" s="6"/>
      <c r="H195" s="6"/>
      <c r="I195" s="6"/>
      <c r="J195" s="42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</row>
    <row r="196" spans="1:246" s="5" customFormat="1" x14ac:dyDescent="0.85">
      <c r="A196" s="6"/>
      <c r="B196" s="6"/>
      <c r="C196" s="40"/>
      <c r="D196" s="6"/>
      <c r="E196" s="6"/>
      <c r="F196" s="41"/>
      <c r="G196" s="6"/>
      <c r="H196" s="6"/>
      <c r="I196" s="6"/>
      <c r="J196" s="42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</row>
    <row r="197" spans="1:246" s="5" customFormat="1" x14ac:dyDescent="0.85">
      <c r="A197" s="6"/>
      <c r="B197" s="6"/>
      <c r="C197" s="40"/>
      <c r="D197" s="6"/>
      <c r="E197" s="6"/>
      <c r="F197" s="41"/>
      <c r="G197" s="6"/>
      <c r="H197" s="6"/>
      <c r="I197" s="6"/>
      <c r="J197" s="42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</row>
    <row r="198" spans="1:246" s="5" customFormat="1" x14ac:dyDescent="0.85">
      <c r="A198" s="6"/>
      <c r="B198" s="6"/>
      <c r="C198" s="40"/>
      <c r="D198" s="6"/>
      <c r="E198" s="6"/>
      <c r="F198" s="41"/>
      <c r="G198" s="6"/>
      <c r="H198" s="6"/>
      <c r="I198" s="6"/>
      <c r="J198" s="42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</row>
    <row r="199" spans="1:246" s="5" customFormat="1" x14ac:dyDescent="0.85">
      <c r="A199" s="6"/>
      <c r="B199" s="6"/>
      <c r="C199" s="40"/>
      <c r="D199" s="6"/>
      <c r="E199" s="6"/>
      <c r="F199" s="41"/>
      <c r="G199" s="6"/>
      <c r="H199" s="6"/>
      <c r="I199" s="6"/>
      <c r="J199" s="42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</row>
    <row r="200" spans="1:246" s="5" customFormat="1" x14ac:dyDescent="0.85">
      <c r="A200" s="6"/>
      <c r="B200" s="6"/>
      <c r="C200" s="40"/>
      <c r="D200" s="6"/>
      <c r="E200" s="6"/>
      <c r="F200" s="41"/>
      <c r="G200" s="6"/>
      <c r="H200" s="6"/>
      <c r="I200" s="6"/>
      <c r="J200" s="42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</row>
    <row r="201" spans="1:246" s="5" customFormat="1" x14ac:dyDescent="0.85">
      <c r="A201" s="6"/>
      <c r="B201" s="6"/>
      <c r="C201" s="40"/>
      <c r="D201" s="6"/>
      <c r="E201" s="6"/>
      <c r="F201" s="41"/>
      <c r="G201" s="6"/>
      <c r="H201" s="6"/>
      <c r="I201" s="6"/>
      <c r="J201" s="42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</row>
    <row r="202" spans="1:246" s="5" customFormat="1" x14ac:dyDescent="0.85">
      <c r="A202" s="6"/>
      <c r="B202" s="6"/>
      <c r="C202" s="40"/>
      <c r="D202" s="6"/>
      <c r="E202" s="6"/>
      <c r="F202" s="41"/>
      <c r="G202" s="6"/>
      <c r="H202" s="6"/>
      <c r="I202" s="6"/>
      <c r="J202" s="42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</row>
    <row r="203" spans="1:246" s="5" customFormat="1" x14ac:dyDescent="0.85">
      <c r="A203" s="6"/>
      <c r="B203" s="6"/>
      <c r="C203" s="40"/>
      <c r="D203" s="6"/>
      <c r="E203" s="6"/>
      <c r="F203" s="41"/>
      <c r="G203" s="6"/>
      <c r="H203" s="6"/>
      <c r="I203" s="6"/>
      <c r="J203" s="42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</row>
    <row r="204" spans="1:246" s="5" customFormat="1" x14ac:dyDescent="0.85">
      <c r="A204" s="6"/>
      <c r="B204" s="6"/>
      <c r="C204" s="40"/>
      <c r="D204" s="6"/>
      <c r="E204" s="6"/>
      <c r="F204" s="41"/>
      <c r="G204" s="6"/>
      <c r="H204" s="6"/>
      <c r="I204" s="6"/>
      <c r="J204" s="42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</row>
    <row r="205" spans="1:246" s="5" customFormat="1" x14ac:dyDescent="0.85">
      <c r="A205" s="6"/>
      <c r="B205" s="6"/>
      <c r="C205" s="40"/>
      <c r="D205" s="6"/>
      <c r="E205" s="6"/>
      <c r="F205" s="41"/>
      <c r="G205" s="6"/>
      <c r="H205" s="6"/>
      <c r="I205" s="6"/>
      <c r="J205" s="42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</row>
    <row r="206" spans="1:246" s="5" customFormat="1" x14ac:dyDescent="0.85">
      <c r="A206" s="6"/>
      <c r="B206" s="6"/>
      <c r="C206" s="40"/>
      <c r="D206" s="6"/>
      <c r="E206" s="6"/>
      <c r="F206" s="41"/>
      <c r="G206" s="6"/>
      <c r="H206" s="6"/>
      <c r="I206" s="6"/>
      <c r="J206" s="42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</row>
    <row r="207" spans="1:246" s="5" customFormat="1" x14ac:dyDescent="0.85">
      <c r="A207" s="6"/>
      <c r="B207" s="6"/>
      <c r="C207" s="40"/>
      <c r="D207" s="6"/>
      <c r="E207" s="6"/>
      <c r="F207" s="41"/>
      <c r="G207" s="6"/>
      <c r="H207" s="6"/>
      <c r="I207" s="6"/>
      <c r="J207" s="42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</row>
    <row r="208" spans="1:246" s="5" customFormat="1" x14ac:dyDescent="0.85">
      <c r="A208" s="6"/>
      <c r="B208" s="6"/>
      <c r="C208" s="40"/>
      <c r="D208" s="6"/>
      <c r="E208" s="6"/>
      <c r="F208" s="41"/>
      <c r="G208" s="6"/>
      <c r="H208" s="6"/>
      <c r="I208" s="6"/>
      <c r="J208" s="42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</row>
    <row r="209" spans="1:246" s="5" customFormat="1" x14ac:dyDescent="0.85">
      <c r="A209" s="6"/>
      <c r="B209" s="6"/>
      <c r="C209" s="40"/>
      <c r="D209" s="6"/>
      <c r="E209" s="6"/>
      <c r="F209" s="41"/>
      <c r="G209" s="6"/>
      <c r="H209" s="6"/>
      <c r="I209" s="6"/>
      <c r="J209" s="42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</row>
    <row r="210" spans="1:246" s="5" customFormat="1" x14ac:dyDescent="0.85">
      <c r="A210" s="6"/>
      <c r="B210" s="6"/>
      <c r="C210" s="40"/>
      <c r="D210" s="6"/>
      <c r="E210" s="6"/>
      <c r="F210" s="41"/>
      <c r="G210" s="6"/>
      <c r="H210" s="6"/>
      <c r="I210" s="6"/>
      <c r="J210" s="42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</row>
    <row r="211" spans="1:246" s="5" customFormat="1" x14ac:dyDescent="0.85">
      <c r="A211" s="6"/>
      <c r="B211" s="6"/>
      <c r="C211" s="40"/>
      <c r="D211" s="6"/>
      <c r="E211" s="6"/>
      <c r="F211" s="41"/>
      <c r="G211" s="6"/>
      <c r="H211" s="6"/>
      <c r="I211" s="6"/>
      <c r="J211" s="42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</row>
    <row r="212" spans="1:246" s="5" customFormat="1" x14ac:dyDescent="0.85">
      <c r="A212" s="6"/>
      <c r="B212" s="6"/>
      <c r="C212" s="40"/>
      <c r="D212" s="6"/>
      <c r="E212" s="6"/>
      <c r="F212" s="41"/>
      <c r="G212" s="6"/>
      <c r="H212" s="6"/>
      <c r="I212" s="6"/>
      <c r="J212" s="42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</row>
    <row r="213" spans="1:246" s="5" customFormat="1" x14ac:dyDescent="0.85">
      <c r="A213" s="6"/>
      <c r="B213" s="6"/>
      <c r="C213" s="40"/>
      <c r="D213" s="6"/>
      <c r="E213" s="6"/>
      <c r="F213" s="41"/>
      <c r="G213" s="6"/>
      <c r="H213" s="6"/>
      <c r="I213" s="6"/>
      <c r="J213" s="42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</row>
    <row r="214" spans="1:246" s="5" customFormat="1" x14ac:dyDescent="0.85">
      <c r="A214" s="6"/>
      <c r="B214" s="6"/>
      <c r="C214" s="40"/>
      <c r="D214" s="6"/>
      <c r="E214" s="6"/>
      <c r="F214" s="41"/>
      <c r="G214" s="6"/>
      <c r="H214" s="6"/>
      <c r="I214" s="6"/>
      <c r="J214" s="42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</row>
    <row r="215" spans="1:246" s="5" customFormat="1" x14ac:dyDescent="0.85">
      <c r="A215" s="6"/>
      <c r="B215" s="6"/>
      <c r="C215" s="40"/>
      <c r="D215" s="6"/>
      <c r="E215" s="6"/>
      <c r="F215" s="41"/>
      <c r="G215" s="6"/>
      <c r="H215" s="6"/>
      <c r="I215" s="6"/>
      <c r="J215" s="42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</row>
    <row r="216" spans="1:246" s="5" customFormat="1" x14ac:dyDescent="0.85">
      <c r="A216" s="6"/>
      <c r="B216" s="6"/>
      <c r="C216" s="40"/>
      <c r="D216" s="6"/>
      <c r="E216" s="6"/>
      <c r="F216" s="41"/>
      <c r="G216" s="6"/>
      <c r="H216" s="6"/>
      <c r="I216" s="6"/>
      <c r="J216" s="42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</row>
    <row r="217" spans="1:246" s="5" customFormat="1" x14ac:dyDescent="0.85">
      <c r="A217" s="6"/>
      <c r="B217" s="6"/>
      <c r="C217" s="40"/>
      <c r="D217" s="6"/>
      <c r="E217" s="6"/>
      <c r="F217" s="41"/>
      <c r="G217" s="6"/>
      <c r="H217" s="6"/>
      <c r="I217" s="6"/>
      <c r="J217" s="42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</row>
    <row r="218" spans="1:246" s="5" customFormat="1" x14ac:dyDescent="0.85">
      <c r="A218" s="6"/>
      <c r="B218" s="6"/>
      <c r="C218" s="40"/>
      <c r="D218" s="6"/>
      <c r="E218" s="6"/>
      <c r="F218" s="41"/>
      <c r="G218" s="6"/>
      <c r="H218" s="6"/>
      <c r="I218" s="6"/>
      <c r="J218" s="42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</row>
    <row r="219" spans="1:246" s="5" customFormat="1" x14ac:dyDescent="0.85">
      <c r="A219" s="6"/>
      <c r="B219" s="6"/>
      <c r="C219" s="40"/>
      <c r="D219" s="6"/>
      <c r="E219" s="6"/>
      <c r="F219" s="41"/>
      <c r="G219" s="6"/>
      <c r="H219" s="6"/>
      <c r="I219" s="6"/>
      <c r="J219" s="42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</row>
    <row r="220" spans="1:246" s="5" customFormat="1" x14ac:dyDescent="0.85">
      <c r="A220" s="6"/>
      <c r="B220" s="6"/>
      <c r="C220" s="40"/>
      <c r="D220" s="6"/>
      <c r="E220" s="6"/>
      <c r="F220" s="41"/>
      <c r="G220" s="6"/>
      <c r="H220" s="6"/>
      <c r="I220" s="6"/>
      <c r="J220" s="42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</row>
    <row r="221" spans="1:246" s="5" customFormat="1" x14ac:dyDescent="0.85">
      <c r="A221" s="6"/>
      <c r="B221" s="6"/>
      <c r="C221" s="40"/>
      <c r="D221" s="6"/>
      <c r="E221" s="6"/>
      <c r="F221" s="41"/>
      <c r="G221" s="6"/>
      <c r="H221" s="6"/>
      <c r="I221" s="6"/>
      <c r="J221" s="42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</row>
    <row r="222" spans="1:246" s="5" customFormat="1" x14ac:dyDescent="0.85">
      <c r="A222" s="6"/>
      <c r="B222" s="6"/>
      <c r="C222" s="40"/>
      <c r="D222" s="6"/>
      <c r="E222" s="6"/>
      <c r="F222" s="41"/>
      <c r="G222" s="6"/>
      <c r="H222" s="6"/>
      <c r="I222" s="6"/>
      <c r="J222" s="42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</row>
    <row r="223" spans="1:246" s="5" customFormat="1" x14ac:dyDescent="0.85">
      <c r="A223" s="6"/>
      <c r="B223" s="6"/>
      <c r="C223" s="40"/>
      <c r="D223" s="6"/>
      <c r="E223" s="6"/>
      <c r="F223" s="41"/>
      <c r="G223" s="6"/>
      <c r="H223" s="6"/>
      <c r="I223" s="6"/>
      <c r="J223" s="42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</row>
    <row r="224" spans="1:246" s="5" customFormat="1" x14ac:dyDescent="0.85">
      <c r="A224" s="6"/>
      <c r="B224" s="6"/>
      <c r="C224" s="40"/>
      <c r="D224" s="6"/>
      <c r="E224" s="6"/>
      <c r="F224" s="41"/>
      <c r="G224" s="6"/>
      <c r="H224" s="6"/>
      <c r="I224" s="6"/>
      <c r="J224" s="42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</row>
    <row r="225" spans="1:246" s="5" customFormat="1" x14ac:dyDescent="0.85">
      <c r="A225" s="6"/>
      <c r="B225" s="6"/>
      <c r="C225" s="40"/>
      <c r="D225" s="6"/>
      <c r="E225" s="6"/>
      <c r="F225" s="41"/>
      <c r="G225" s="6"/>
      <c r="H225" s="6"/>
      <c r="I225" s="6"/>
      <c r="J225" s="42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</row>
    <row r="226" spans="1:246" s="5" customFormat="1" x14ac:dyDescent="0.85">
      <c r="A226" s="6"/>
      <c r="B226" s="6"/>
      <c r="C226" s="40"/>
      <c r="D226" s="6"/>
      <c r="E226" s="6"/>
      <c r="F226" s="41"/>
      <c r="G226" s="6"/>
      <c r="H226" s="6"/>
      <c r="I226" s="6"/>
      <c r="J226" s="42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</row>
    <row r="227" spans="1:246" s="5" customFormat="1" x14ac:dyDescent="0.85">
      <c r="A227" s="6"/>
      <c r="B227" s="6"/>
      <c r="C227" s="40"/>
      <c r="D227" s="6"/>
      <c r="E227" s="6"/>
      <c r="F227" s="41"/>
      <c r="G227" s="6"/>
      <c r="H227" s="6"/>
      <c r="I227" s="6"/>
      <c r="J227" s="42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</row>
    <row r="228" spans="1:246" s="5" customFormat="1" x14ac:dyDescent="0.85">
      <c r="A228" s="6"/>
      <c r="B228" s="6"/>
      <c r="C228" s="40"/>
      <c r="D228" s="6"/>
      <c r="E228" s="6"/>
      <c r="F228" s="41"/>
      <c r="G228" s="6"/>
      <c r="H228" s="6"/>
      <c r="I228" s="6"/>
      <c r="J228" s="42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</row>
    <row r="229" spans="1:246" s="5" customFormat="1" x14ac:dyDescent="0.85">
      <c r="A229" s="6"/>
      <c r="B229" s="6"/>
      <c r="C229" s="40"/>
      <c r="D229" s="6"/>
      <c r="E229" s="6"/>
      <c r="F229" s="41"/>
      <c r="G229" s="6"/>
      <c r="H229" s="6"/>
      <c r="I229" s="6"/>
      <c r="J229" s="42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</row>
    <row r="230" spans="1:246" s="5" customFormat="1" x14ac:dyDescent="0.85">
      <c r="A230" s="6"/>
      <c r="B230" s="6"/>
      <c r="C230" s="40"/>
      <c r="D230" s="6"/>
      <c r="E230" s="6"/>
      <c r="F230" s="41"/>
      <c r="G230" s="6"/>
      <c r="H230" s="6"/>
      <c r="I230" s="6"/>
      <c r="J230" s="42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</row>
    <row r="231" spans="1:246" s="5" customFormat="1" x14ac:dyDescent="0.85">
      <c r="A231" s="6"/>
      <c r="B231" s="6"/>
      <c r="C231" s="40"/>
      <c r="D231" s="6"/>
      <c r="E231" s="6"/>
      <c r="F231" s="41"/>
      <c r="G231" s="6"/>
      <c r="H231" s="6"/>
      <c r="I231" s="6"/>
      <c r="J231" s="42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</row>
    <row r="232" spans="1:246" s="5" customFormat="1" x14ac:dyDescent="0.85">
      <c r="A232" s="6"/>
      <c r="B232" s="6"/>
      <c r="C232" s="40"/>
      <c r="D232" s="6"/>
      <c r="E232" s="6"/>
      <c r="F232" s="41"/>
      <c r="G232" s="6"/>
      <c r="H232" s="6"/>
      <c r="I232" s="6"/>
      <c r="J232" s="42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</row>
    <row r="233" spans="1:246" s="5" customFormat="1" x14ac:dyDescent="0.85">
      <c r="A233" s="6"/>
      <c r="B233" s="6"/>
      <c r="C233" s="40"/>
      <c r="D233" s="6"/>
      <c r="E233" s="6"/>
      <c r="F233" s="41"/>
      <c r="G233" s="6"/>
      <c r="H233" s="6"/>
      <c r="I233" s="6"/>
      <c r="J233" s="42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</row>
    <row r="234" spans="1:246" s="5" customFormat="1" x14ac:dyDescent="0.85">
      <c r="A234" s="6"/>
      <c r="B234" s="6"/>
      <c r="C234" s="40"/>
      <c r="D234" s="6"/>
      <c r="E234" s="6"/>
      <c r="F234" s="41"/>
      <c r="G234" s="6"/>
      <c r="H234" s="6"/>
      <c r="I234" s="6"/>
      <c r="J234" s="42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  <c r="IL234" s="6"/>
    </row>
    <row r="235" spans="1:246" s="5" customFormat="1" x14ac:dyDescent="0.85">
      <c r="A235" s="6"/>
      <c r="B235" s="6"/>
      <c r="C235" s="40"/>
      <c r="D235" s="6"/>
      <c r="E235" s="6"/>
      <c r="F235" s="41"/>
      <c r="G235" s="6"/>
      <c r="H235" s="6"/>
      <c r="I235" s="6"/>
      <c r="J235" s="42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</row>
    <row r="236" spans="1:246" s="5" customFormat="1" x14ac:dyDescent="0.85">
      <c r="A236" s="6"/>
      <c r="B236" s="6"/>
      <c r="C236" s="40"/>
      <c r="D236" s="6"/>
      <c r="E236" s="6"/>
      <c r="F236" s="41"/>
      <c r="G236" s="6"/>
      <c r="H236" s="6"/>
      <c r="I236" s="6"/>
      <c r="J236" s="42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/>
      <c r="HM236" s="6"/>
      <c r="HN236" s="6"/>
      <c r="HO236" s="6"/>
      <c r="HP236" s="6"/>
      <c r="HQ236" s="6"/>
      <c r="HR236" s="6"/>
      <c r="HS236" s="6"/>
      <c r="HT236" s="6"/>
      <c r="HU236" s="6"/>
      <c r="HV236" s="6"/>
      <c r="HW236" s="6"/>
      <c r="HX236" s="6"/>
      <c r="HY236" s="6"/>
      <c r="HZ236" s="6"/>
      <c r="IA236" s="6"/>
      <c r="IB236" s="6"/>
      <c r="IC236" s="6"/>
      <c r="ID236" s="6"/>
      <c r="IE236" s="6"/>
      <c r="IF236" s="6"/>
      <c r="IG236" s="6"/>
      <c r="IH236" s="6"/>
      <c r="II236" s="6"/>
      <c r="IJ236" s="6"/>
      <c r="IK236" s="6"/>
      <c r="IL236" s="6"/>
    </row>
    <row r="237" spans="1:246" s="5" customFormat="1" x14ac:dyDescent="0.85">
      <c r="A237" s="6"/>
      <c r="B237" s="6"/>
      <c r="C237" s="40"/>
      <c r="D237" s="6"/>
      <c r="E237" s="6"/>
      <c r="F237" s="41"/>
      <c r="G237" s="6"/>
      <c r="H237" s="6"/>
      <c r="I237" s="6"/>
      <c r="J237" s="42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/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  <c r="GW237" s="6"/>
      <c r="GX237" s="6"/>
      <c r="GY237" s="6"/>
      <c r="GZ237" s="6"/>
      <c r="HA237" s="6"/>
      <c r="HB237" s="6"/>
      <c r="HC237" s="6"/>
      <c r="HD237" s="6"/>
      <c r="HE237" s="6"/>
      <c r="HF237" s="6"/>
      <c r="HG237" s="6"/>
      <c r="HH237" s="6"/>
      <c r="HI237" s="6"/>
      <c r="HJ237" s="6"/>
      <c r="HK237" s="6"/>
      <c r="HL237" s="6"/>
      <c r="HM237" s="6"/>
      <c r="HN237" s="6"/>
      <c r="HO237" s="6"/>
      <c r="HP237" s="6"/>
      <c r="HQ237" s="6"/>
      <c r="HR237" s="6"/>
      <c r="HS237" s="6"/>
      <c r="HT237" s="6"/>
      <c r="HU237" s="6"/>
      <c r="HV237" s="6"/>
      <c r="HW237" s="6"/>
      <c r="HX237" s="6"/>
      <c r="HY237" s="6"/>
      <c r="HZ237" s="6"/>
      <c r="IA237" s="6"/>
      <c r="IB237" s="6"/>
      <c r="IC237" s="6"/>
      <c r="ID237" s="6"/>
      <c r="IE237" s="6"/>
      <c r="IF237" s="6"/>
      <c r="IG237" s="6"/>
      <c r="IH237" s="6"/>
      <c r="II237" s="6"/>
      <c r="IJ237" s="6"/>
      <c r="IK237" s="6"/>
      <c r="IL237" s="6"/>
    </row>
    <row r="238" spans="1:246" s="5" customFormat="1" x14ac:dyDescent="0.85">
      <c r="A238" s="6"/>
      <c r="B238" s="6"/>
      <c r="C238" s="40"/>
      <c r="D238" s="6"/>
      <c r="E238" s="6"/>
      <c r="F238" s="41"/>
      <c r="G238" s="6"/>
      <c r="H238" s="6"/>
      <c r="I238" s="6"/>
      <c r="J238" s="42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FP238" s="6"/>
      <c r="FQ238" s="6"/>
      <c r="FR238" s="6"/>
      <c r="FS238" s="6"/>
      <c r="FT238" s="6"/>
      <c r="FU238" s="6"/>
      <c r="FV238" s="6"/>
      <c r="FW238" s="6"/>
      <c r="FX238" s="6"/>
      <c r="FY238" s="6"/>
      <c r="FZ238" s="6"/>
      <c r="GA238" s="6"/>
      <c r="GB238" s="6"/>
      <c r="GC238" s="6"/>
      <c r="GD238" s="6"/>
      <c r="GE238" s="6"/>
      <c r="GF238" s="6"/>
      <c r="GG238" s="6"/>
      <c r="GH238" s="6"/>
      <c r="GI238" s="6"/>
      <c r="GJ238" s="6"/>
      <c r="GK238" s="6"/>
      <c r="GL238" s="6"/>
      <c r="GM238" s="6"/>
      <c r="GN238" s="6"/>
      <c r="GO238" s="6"/>
      <c r="GP238" s="6"/>
      <c r="GQ238" s="6"/>
      <c r="GR238" s="6"/>
      <c r="GS238" s="6"/>
      <c r="GT238" s="6"/>
      <c r="GU238" s="6"/>
      <c r="GV238" s="6"/>
      <c r="GW238" s="6"/>
      <c r="GX238" s="6"/>
      <c r="GY238" s="6"/>
      <c r="GZ238" s="6"/>
      <c r="HA238" s="6"/>
      <c r="HB238" s="6"/>
      <c r="HC238" s="6"/>
      <c r="HD238" s="6"/>
      <c r="HE238" s="6"/>
      <c r="HF238" s="6"/>
      <c r="HG238" s="6"/>
      <c r="HH238" s="6"/>
      <c r="HI238" s="6"/>
      <c r="HJ238" s="6"/>
      <c r="HK238" s="6"/>
      <c r="HL238" s="6"/>
      <c r="HM238" s="6"/>
      <c r="HN238" s="6"/>
      <c r="HO238" s="6"/>
      <c r="HP238" s="6"/>
      <c r="HQ238" s="6"/>
      <c r="HR238" s="6"/>
      <c r="HS238" s="6"/>
      <c r="HT238" s="6"/>
      <c r="HU238" s="6"/>
      <c r="HV238" s="6"/>
      <c r="HW238" s="6"/>
      <c r="HX238" s="6"/>
      <c r="HY238" s="6"/>
      <c r="HZ238" s="6"/>
      <c r="IA238" s="6"/>
      <c r="IB238" s="6"/>
      <c r="IC238" s="6"/>
      <c r="ID238" s="6"/>
      <c r="IE238" s="6"/>
      <c r="IF238" s="6"/>
      <c r="IG238" s="6"/>
      <c r="IH238" s="6"/>
      <c r="II238" s="6"/>
      <c r="IJ238" s="6"/>
      <c r="IK238" s="6"/>
      <c r="IL238" s="6"/>
    </row>
    <row r="239" spans="1:246" s="5" customFormat="1" x14ac:dyDescent="0.85">
      <c r="A239" s="6"/>
      <c r="B239" s="6"/>
      <c r="C239" s="40"/>
      <c r="D239" s="6"/>
      <c r="E239" s="6"/>
      <c r="F239" s="41"/>
      <c r="G239" s="6"/>
      <c r="H239" s="6"/>
      <c r="I239" s="6"/>
      <c r="J239" s="42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FP239" s="6"/>
      <c r="FQ239" s="6"/>
      <c r="FR239" s="6"/>
      <c r="FS239" s="6"/>
      <c r="FT239" s="6"/>
      <c r="FU239" s="6"/>
      <c r="FV239" s="6"/>
      <c r="FW239" s="6"/>
      <c r="FX239" s="6"/>
      <c r="FY239" s="6"/>
      <c r="FZ239" s="6"/>
      <c r="GA239" s="6"/>
      <c r="GB239" s="6"/>
      <c r="GC239" s="6"/>
      <c r="GD239" s="6"/>
      <c r="GE239" s="6"/>
      <c r="GF239" s="6"/>
      <c r="GG239" s="6"/>
      <c r="GH239" s="6"/>
      <c r="GI239" s="6"/>
      <c r="GJ239" s="6"/>
      <c r="GK239" s="6"/>
      <c r="GL239" s="6"/>
      <c r="GM239" s="6"/>
      <c r="GN239" s="6"/>
      <c r="GO239" s="6"/>
      <c r="GP239" s="6"/>
      <c r="GQ239" s="6"/>
      <c r="GR239" s="6"/>
      <c r="GS239" s="6"/>
      <c r="GT239" s="6"/>
      <c r="GU239" s="6"/>
      <c r="GV239" s="6"/>
      <c r="GW239" s="6"/>
      <c r="GX239" s="6"/>
      <c r="GY239" s="6"/>
      <c r="GZ239" s="6"/>
      <c r="HA239" s="6"/>
      <c r="HB239" s="6"/>
      <c r="HC239" s="6"/>
      <c r="HD239" s="6"/>
      <c r="HE239" s="6"/>
      <c r="HF239" s="6"/>
      <c r="HG239" s="6"/>
      <c r="HH239" s="6"/>
      <c r="HI239" s="6"/>
      <c r="HJ239" s="6"/>
      <c r="HK239" s="6"/>
      <c r="HL239" s="6"/>
      <c r="HM239" s="6"/>
      <c r="HN239" s="6"/>
      <c r="HO239" s="6"/>
      <c r="HP239" s="6"/>
      <c r="HQ239" s="6"/>
      <c r="HR239" s="6"/>
      <c r="HS239" s="6"/>
      <c r="HT239" s="6"/>
      <c r="HU239" s="6"/>
      <c r="HV239" s="6"/>
      <c r="HW239" s="6"/>
      <c r="HX239" s="6"/>
      <c r="HY239" s="6"/>
      <c r="HZ239" s="6"/>
      <c r="IA239" s="6"/>
      <c r="IB239" s="6"/>
      <c r="IC239" s="6"/>
      <c r="ID239" s="6"/>
      <c r="IE239" s="6"/>
      <c r="IF239" s="6"/>
      <c r="IG239" s="6"/>
      <c r="IH239" s="6"/>
      <c r="II239" s="6"/>
      <c r="IJ239" s="6"/>
      <c r="IK239" s="6"/>
      <c r="IL239" s="6"/>
    </row>
    <row r="240" spans="1:246" s="5" customFormat="1" x14ac:dyDescent="0.85">
      <c r="A240" s="6"/>
      <c r="B240" s="6"/>
      <c r="C240" s="40"/>
      <c r="D240" s="6"/>
      <c r="E240" s="6"/>
      <c r="F240" s="41"/>
      <c r="G240" s="6"/>
      <c r="H240" s="6"/>
      <c r="I240" s="6"/>
      <c r="J240" s="42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FP240" s="6"/>
      <c r="FQ240" s="6"/>
      <c r="FR240" s="6"/>
      <c r="FS240" s="6"/>
      <c r="FT240" s="6"/>
      <c r="FU240" s="6"/>
      <c r="FV240" s="6"/>
      <c r="FW240" s="6"/>
      <c r="FX240" s="6"/>
      <c r="FY240" s="6"/>
      <c r="FZ240" s="6"/>
      <c r="GA240" s="6"/>
      <c r="GB240" s="6"/>
      <c r="GC240" s="6"/>
      <c r="GD240" s="6"/>
      <c r="GE240" s="6"/>
      <c r="GF240" s="6"/>
      <c r="GG240" s="6"/>
      <c r="GH240" s="6"/>
      <c r="GI240" s="6"/>
      <c r="GJ240" s="6"/>
      <c r="GK240" s="6"/>
      <c r="GL240" s="6"/>
      <c r="GM240" s="6"/>
      <c r="GN240" s="6"/>
      <c r="GO240" s="6"/>
      <c r="GP240" s="6"/>
      <c r="GQ240" s="6"/>
      <c r="GR240" s="6"/>
      <c r="GS240" s="6"/>
      <c r="GT240" s="6"/>
      <c r="GU240" s="6"/>
      <c r="GV240" s="6"/>
      <c r="GW240" s="6"/>
      <c r="GX240" s="6"/>
      <c r="GY240" s="6"/>
      <c r="GZ240" s="6"/>
      <c r="HA240" s="6"/>
      <c r="HB240" s="6"/>
      <c r="HC240" s="6"/>
      <c r="HD240" s="6"/>
      <c r="HE240" s="6"/>
      <c r="HF240" s="6"/>
      <c r="HG240" s="6"/>
      <c r="HH240" s="6"/>
      <c r="HI240" s="6"/>
      <c r="HJ240" s="6"/>
      <c r="HK240" s="6"/>
      <c r="HL240" s="6"/>
      <c r="HM240" s="6"/>
      <c r="HN240" s="6"/>
      <c r="HO240" s="6"/>
      <c r="HP240" s="6"/>
      <c r="HQ240" s="6"/>
      <c r="HR240" s="6"/>
      <c r="HS240" s="6"/>
      <c r="HT240" s="6"/>
      <c r="HU240" s="6"/>
      <c r="HV240" s="6"/>
      <c r="HW240" s="6"/>
      <c r="HX240" s="6"/>
      <c r="HY240" s="6"/>
      <c r="HZ240" s="6"/>
      <c r="IA240" s="6"/>
      <c r="IB240" s="6"/>
      <c r="IC240" s="6"/>
      <c r="ID240" s="6"/>
      <c r="IE240" s="6"/>
      <c r="IF240" s="6"/>
      <c r="IG240" s="6"/>
      <c r="IH240" s="6"/>
      <c r="II240" s="6"/>
      <c r="IJ240" s="6"/>
      <c r="IK240" s="6"/>
      <c r="IL240" s="6"/>
    </row>
    <row r="241" spans="1:246" s="5" customFormat="1" x14ac:dyDescent="0.85">
      <c r="A241" s="6"/>
      <c r="B241" s="6"/>
      <c r="C241" s="40"/>
      <c r="D241" s="6"/>
      <c r="E241" s="6"/>
      <c r="F241" s="41"/>
      <c r="G241" s="6"/>
      <c r="H241" s="6"/>
      <c r="I241" s="6"/>
      <c r="J241" s="42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FP241" s="6"/>
      <c r="FQ241" s="6"/>
      <c r="FR241" s="6"/>
      <c r="FS241" s="6"/>
      <c r="FT241" s="6"/>
      <c r="FU241" s="6"/>
      <c r="FV241" s="6"/>
      <c r="FW241" s="6"/>
      <c r="FX241" s="6"/>
      <c r="FY241" s="6"/>
      <c r="FZ241" s="6"/>
      <c r="GA241" s="6"/>
      <c r="GB241" s="6"/>
      <c r="GC241" s="6"/>
      <c r="GD241" s="6"/>
      <c r="GE241" s="6"/>
      <c r="GF241" s="6"/>
      <c r="GG241" s="6"/>
      <c r="GH241" s="6"/>
      <c r="GI241" s="6"/>
      <c r="GJ241" s="6"/>
      <c r="GK241" s="6"/>
      <c r="GL241" s="6"/>
      <c r="GM241" s="6"/>
      <c r="GN241" s="6"/>
      <c r="GO241" s="6"/>
      <c r="GP241" s="6"/>
      <c r="GQ241" s="6"/>
      <c r="GR241" s="6"/>
      <c r="GS241" s="6"/>
      <c r="GT241" s="6"/>
      <c r="GU241" s="6"/>
      <c r="GV241" s="6"/>
      <c r="GW241" s="6"/>
      <c r="GX241" s="6"/>
      <c r="GY241" s="6"/>
      <c r="GZ241" s="6"/>
      <c r="HA241" s="6"/>
      <c r="HB241" s="6"/>
      <c r="HC241" s="6"/>
      <c r="HD241" s="6"/>
      <c r="HE241" s="6"/>
      <c r="HF241" s="6"/>
      <c r="HG241" s="6"/>
      <c r="HH241" s="6"/>
      <c r="HI241" s="6"/>
      <c r="HJ241" s="6"/>
      <c r="HK241" s="6"/>
      <c r="HL241" s="6"/>
      <c r="HM241" s="6"/>
      <c r="HN241" s="6"/>
      <c r="HO241" s="6"/>
      <c r="HP241" s="6"/>
      <c r="HQ241" s="6"/>
      <c r="HR241" s="6"/>
      <c r="HS241" s="6"/>
      <c r="HT241" s="6"/>
      <c r="HU241" s="6"/>
      <c r="HV241" s="6"/>
      <c r="HW241" s="6"/>
      <c r="HX241" s="6"/>
      <c r="HY241" s="6"/>
      <c r="HZ241" s="6"/>
      <c r="IA241" s="6"/>
      <c r="IB241" s="6"/>
      <c r="IC241" s="6"/>
      <c r="ID241" s="6"/>
      <c r="IE241" s="6"/>
      <c r="IF241" s="6"/>
      <c r="IG241" s="6"/>
      <c r="IH241" s="6"/>
      <c r="II241" s="6"/>
      <c r="IJ241" s="6"/>
      <c r="IK241" s="6"/>
      <c r="IL241" s="6"/>
    </row>
    <row r="242" spans="1:246" s="5" customFormat="1" x14ac:dyDescent="0.85">
      <c r="A242" s="6"/>
      <c r="B242" s="6"/>
      <c r="C242" s="40"/>
      <c r="D242" s="6"/>
      <c r="E242" s="6"/>
      <c r="F242" s="41"/>
      <c r="G242" s="6"/>
      <c r="H242" s="6"/>
      <c r="I242" s="6"/>
      <c r="J242" s="42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FP242" s="6"/>
      <c r="FQ242" s="6"/>
      <c r="FR242" s="6"/>
      <c r="FS242" s="6"/>
      <c r="FT242" s="6"/>
      <c r="FU242" s="6"/>
      <c r="FV242" s="6"/>
      <c r="FW242" s="6"/>
      <c r="FX242" s="6"/>
      <c r="FY242" s="6"/>
      <c r="FZ242" s="6"/>
      <c r="GA242" s="6"/>
      <c r="GB242" s="6"/>
      <c r="GC242" s="6"/>
      <c r="GD242" s="6"/>
      <c r="GE242" s="6"/>
      <c r="GF242" s="6"/>
      <c r="GG242" s="6"/>
      <c r="GH242" s="6"/>
      <c r="GI242" s="6"/>
      <c r="GJ242" s="6"/>
      <c r="GK242" s="6"/>
      <c r="GL242" s="6"/>
      <c r="GM242" s="6"/>
      <c r="GN242" s="6"/>
      <c r="GO242" s="6"/>
      <c r="GP242" s="6"/>
      <c r="GQ242" s="6"/>
      <c r="GR242" s="6"/>
      <c r="GS242" s="6"/>
      <c r="GT242" s="6"/>
      <c r="GU242" s="6"/>
      <c r="GV242" s="6"/>
      <c r="GW242" s="6"/>
      <c r="GX242" s="6"/>
      <c r="GY242" s="6"/>
      <c r="GZ242" s="6"/>
      <c r="HA242" s="6"/>
      <c r="HB242" s="6"/>
      <c r="HC242" s="6"/>
      <c r="HD242" s="6"/>
      <c r="HE242" s="6"/>
      <c r="HF242" s="6"/>
      <c r="HG242" s="6"/>
      <c r="HH242" s="6"/>
      <c r="HI242" s="6"/>
      <c r="HJ242" s="6"/>
      <c r="HK242" s="6"/>
      <c r="HL242" s="6"/>
      <c r="HM242" s="6"/>
      <c r="HN242" s="6"/>
      <c r="HO242" s="6"/>
      <c r="HP242" s="6"/>
      <c r="HQ242" s="6"/>
      <c r="HR242" s="6"/>
      <c r="HS242" s="6"/>
      <c r="HT242" s="6"/>
      <c r="HU242" s="6"/>
      <c r="HV242" s="6"/>
      <c r="HW242" s="6"/>
      <c r="HX242" s="6"/>
      <c r="HY242" s="6"/>
      <c r="HZ242" s="6"/>
      <c r="IA242" s="6"/>
      <c r="IB242" s="6"/>
      <c r="IC242" s="6"/>
      <c r="ID242" s="6"/>
      <c r="IE242" s="6"/>
      <c r="IF242" s="6"/>
      <c r="IG242" s="6"/>
      <c r="IH242" s="6"/>
      <c r="II242" s="6"/>
      <c r="IJ242" s="6"/>
      <c r="IK242" s="6"/>
      <c r="IL242" s="6"/>
    </row>
    <row r="243" spans="1:246" s="5" customFormat="1" x14ac:dyDescent="0.85">
      <c r="A243" s="6"/>
      <c r="B243" s="6"/>
      <c r="C243" s="40"/>
      <c r="D243" s="6"/>
      <c r="E243" s="6"/>
      <c r="F243" s="41"/>
      <c r="G243" s="6"/>
      <c r="H243" s="6"/>
      <c r="I243" s="6"/>
      <c r="J243" s="42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FP243" s="6"/>
      <c r="FQ243" s="6"/>
      <c r="FR243" s="6"/>
      <c r="FS243" s="6"/>
      <c r="FT243" s="6"/>
      <c r="FU243" s="6"/>
      <c r="FV243" s="6"/>
      <c r="FW243" s="6"/>
      <c r="FX243" s="6"/>
      <c r="FY243" s="6"/>
      <c r="FZ243" s="6"/>
      <c r="GA243" s="6"/>
      <c r="GB243" s="6"/>
      <c r="GC243" s="6"/>
      <c r="GD243" s="6"/>
      <c r="GE243" s="6"/>
      <c r="GF243" s="6"/>
      <c r="GG243" s="6"/>
      <c r="GH243" s="6"/>
      <c r="GI243" s="6"/>
      <c r="GJ243" s="6"/>
      <c r="GK243" s="6"/>
      <c r="GL243" s="6"/>
      <c r="GM243" s="6"/>
      <c r="GN243" s="6"/>
      <c r="GO243" s="6"/>
      <c r="GP243" s="6"/>
      <c r="GQ243" s="6"/>
      <c r="GR243" s="6"/>
      <c r="GS243" s="6"/>
      <c r="GT243" s="6"/>
      <c r="GU243" s="6"/>
      <c r="GV243" s="6"/>
      <c r="GW243" s="6"/>
      <c r="GX243" s="6"/>
      <c r="GY243" s="6"/>
      <c r="GZ243" s="6"/>
      <c r="HA243" s="6"/>
      <c r="HB243" s="6"/>
      <c r="HC243" s="6"/>
      <c r="HD243" s="6"/>
      <c r="HE243" s="6"/>
      <c r="HF243" s="6"/>
      <c r="HG243" s="6"/>
      <c r="HH243" s="6"/>
      <c r="HI243" s="6"/>
      <c r="HJ243" s="6"/>
      <c r="HK243" s="6"/>
      <c r="HL243" s="6"/>
      <c r="HM243" s="6"/>
      <c r="HN243" s="6"/>
      <c r="HO243" s="6"/>
      <c r="HP243" s="6"/>
      <c r="HQ243" s="6"/>
      <c r="HR243" s="6"/>
      <c r="HS243" s="6"/>
      <c r="HT243" s="6"/>
      <c r="HU243" s="6"/>
      <c r="HV243" s="6"/>
      <c r="HW243" s="6"/>
      <c r="HX243" s="6"/>
      <c r="HY243" s="6"/>
      <c r="HZ243" s="6"/>
      <c r="IA243" s="6"/>
      <c r="IB243" s="6"/>
      <c r="IC243" s="6"/>
      <c r="ID243" s="6"/>
      <c r="IE243" s="6"/>
      <c r="IF243" s="6"/>
      <c r="IG243" s="6"/>
      <c r="IH243" s="6"/>
      <c r="II243" s="6"/>
      <c r="IJ243" s="6"/>
      <c r="IK243" s="6"/>
      <c r="IL243" s="6"/>
    </row>
    <row r="244" spans="1:246" s="5" customFormat="1" x14ac:dyDescent="0.85">
      <c r="A244" s="6"/>
      <c r="B244" s="6"/>
      <c r="C244" s="40"/>
      <c r="D244" s="6"/>
      <c r="E244" s="6"/>
      <c r="F244" s="41"/>
      <c r="G244" s="6"/>
      <c r="H244" s="6"/>
      <c r="I244" s="6"/>
      <c r="J244" s="42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FP244" s="6"/>
      <c r="FQ244" s="6"/>
      <c r="FR244" s="6"/>
      <c r="FS244" s="6"/>
      <c r="FT244" s="6"/>
      <c r="FU244" s="6"/>
      <c r="FV244" s="6"/>
      <c r="FW244" s="6"/>
      <c r="FX244" s="6"/>
      <c r="FY244" s="6"/>
      <c r="FZ244" s="6"/>
      <c r="GA244" s="6"/>
      <c r="GB244" s="6"/>
      <c r="GC244" s="6"/>
      <c r="GD244" s="6"/>
      <c r="GE244" s="6"/>
      <c r="GF244" s="6"/>
      <c r="GG244" s="6"/>
      <c r="GH244" s="6"/>
      <c r="GI244" s="6"/>
      <c r="GJ244" s="6"/>
      <c r="GK244" s="6"/>
      <c r="GL244" s="6"/>
      <c r="GM244" s="6"/>
      <c r="GN244" s="6"/>
      <c r="GO244" s="6"/>
      <c r="GP244" s="6"/>
      <c r="GQ244" s="6"/>
      <c r="GR244" s="6"/>
      <c r="GS244" s="6"/>
      <c r="GT244" s="6"/>
      <c r="GU244" s="6"/>
      <c r="GV244" s="6"/>
      <c r="GW244" s="6"/>
      <c r="GX244" s="6"/>
      <c r="GY244" s="6"/>
      <c r="GZ244" s="6"/>
      <c r="HA244" s="6"/>
      <c r="HB244" s="6"/>
      <c r="HC244" s="6"/>
      <c r="HD244" s="6"/>
      <c r="HE244" s="6"/>
      <c r="HF244" s="6"/>
      <c r="HG244" s="6"/>
      <c r="HH244" s="6"/>
      <c r="HI244" s="6"/>
      <c r="HJ244" s="6"/>
      <c r="HK244" s="6"/>
      <c r="HL244" s="6"/>
      <c r="HM244" s="6"/>
      <c r="HN244" s="6"/>
      <c r="HO244" s="6"/>
      <c r="HP244" s="6"/>
      <c r="HQ244" s="6"/>
      <c r="HR244" s="6"/>
      <c r="HS244" s="6"/>
      <c r="HT244" s="6"/>
      <c r="HU244" s="6"/>
      <c r="HV244" s="6"/>
      <c r="HW244" s="6"/>
      <c r="HX244" s="6"/>
      <c r="HY244" s="6"/>
      <c r="HZ244" s="6"/>
      <c r="IA244" s="6"/>
      <c r="IB244" s="6"/>
      <c r="IC244" s="6"/>
      <c r="ID244" s="6"/>
      <c r="IE244" s="6"/>
      <c r="IF244" s="6"/>
      <c r="IG244" s="6"/>
      <c r="IH244" s="6"/>
      <c r="II244" s="6"/>
      <c r="IJ244" s="6"/>
      <c r="IK244" s="6"/>
      <c r="IL244" s="6"/>
    </row>
    <row r="245" spans="1:246" s="5" customFormat="1" x14ac:dyDescent="0.85">
      <c r="A245" s="6"/>
      <c r="B245" s="6"/>
      <c r="C245" s="40"/>
      <c r="D245" s="6"/>
      <c r="E245" s="6"/>
      <c r="F245" s="41"/>
      <c r="G245" s="6"/>
      <c r="H245" s="6"/>
      <c r="I245" s="6"/>
      <c r="J245" s="42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FP245" s="6"/>
      <c r="FQ245" s="6"/>
      <c r="FR245" s="6"/>
      <c r="FS245" s="6"/>
      <c r="FT245" s="6"/>
      <c r="FU245" s="6"/>
      <c r="FV245" s="6"/>
      <c r="FW245" s="6"/>
      <c r="FX245" s="6"/>
      <c r="FY245" s="6"/>
      <c r="FZ245" s="6"/>
      <c r="GA245" s="6"/>
      <c r="GB245" s="6"/>
      <c r="GC245" s="6"/>
      <c r="GD245" s="6"/>
      <c r="GE245" s="6"/>
      <c r="GF245" s="6"/>
      <c r="GG245" s="6"/>
      <c r="GH245" s="6"/>
      <c r="GI245" s="6"/>
      <c r="GJ245" s="6"/>
      <c r="GK245" s="6"/>
      <c r="GL245" s="6"/>
      <c r="GM245" s="6"/>
      <c r="GN245" s="6"/>
      <c r="GO245" s="6"/>
      <c r="GP245" s="6"/>
      <c r="GQ245" s="6"/>
      <c r="GR245" s="6"/>
      <c r="GS245" s="6"/>
      <c r="GT245" s="6"/>
      <c r="GU245" s="6"/>
      <c r="GV245" s="6"/>
      <c r="GW245" s="6"/>
      <c r="GX245" s="6"/>
      <c r="GY245" s="6"/>
      <c r="GZ245" s="6"/>
      <c r="HA245" s="6"/>
      <c r="HB245" s="6"/>
      <c r="HC245" s="6"/>
      <c r="HD245" s="6"/>
      <c r="HE245" s="6"/>
      <c r="HF245" s="6"/>
      <c r="HG245" s="6"/>
      <c r="HH245" s="6"/>
      <c r="HI245" s="6"/>
      <c r="HJ245" s="6"/>
      <c r="HK245" s="6"/>
      <c r="HL245" s="6"/>
      <c r="HM245" s="6"/>
      <c r="HN245" s="6"/>
      <c r="HO245" s="6"/>
      <c r="HP245" s="6"/>
      <c r="HQ245" s="6"/>
      <c r="HR245" s="6"/>
      <c r="HS245" s="6"/>
      <c r="HT245" s="6"/>
      <c r="HU245" s="6"/>
      <c r="HV245" s="6"/>
      <c r="HW245" s="6"/>
      <c r="HX245" s="6"/>
      <c r="HY245" s="6"/>
      <c r="HZ245" s="6"/>
      <c r="IA245" s="6"/>
      <c r="IB245" s="6"/>
      <c r="IC245" s="6"/>
      <c r="ID245" s="6"/>
      <c r="IE245" s="6"/>
      <c r="IF245" s="6"/>
      <c r="IG245" s="6"/>
      <c r="IH245" s="6"/>
      <c r="II245" s="6"/>
      <c r="IJ245" s="6"/>
      <c r="IK245" s="6"/>
      <c r="IL245" s="6"/>
    </row>
    <row r="246" spans="1:246" s="5" customFormat="1" x14ac:dyDescent="0.85">
      <c r="A246" s="6"/>
      <c r="B246" s="6"/>
      <c r="C246" s="40"/>
      <c r="D246" s="6"/>
      <c r="E246" s="6"/>
      <c r="F246" s="41"/>
      <c r="G246" s="6"/>
      <c r="H246" s="6"/>
      <c r="I246" s="6"/>
      <c r="J246" s="42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FP246" s="6"/>
      <c r="FQ246" s="6"/>
      <c r="FR246" s="6"/>
      <c r="FS246" s="6"/>
      <c r="FT246" s="6"/>
      <c r="FU246" s="6"/>
      <c r="FV246" s="6"/>
      <c r="FW246" s="6"/>
      <c r="FX246" s="6"/>
      <c r="FY246" s="6"/>
      <c r="FZ246" s="6"/>
      <c r="GA246" s="6"/>
      <c r="GB246" s="6"/>
      <c r="GC246" s="6"/>
      <c r="GD246" s="6"/>
      <c r="GE246" s="6"/>
      <c r="GF246" s="6"/>
      <c r="GG246" s="6"/>
      <c r="GH246" s="6"/>
      <c r="GI246" s="6"/>
      <c r="GJ246" s="6"/>
      <c r="GK246" s="6"/>
      <c r="GL246" s="6"/>
      <c r="GM246" s="6"/>
      <c r="GN246" s="6"/>
      <c r="GO246" s="6"/>
      <c r="GP246" s="6"/>
      <c r="GQ246" s="6"/>
      <c r="GR246" s="6"/>
      <c r="GS246" s="6"/>
      <c r="GT246" s="6"/>
      <c r="GU246" s="6"/>
      <c r="GV246" s="6"/>
      <c r="GW246" s="6"/>
      <c r="GX246" s="6"/>
      <c r="GY246" s="6"/>
      <c r="GZ246" s="6"/>
      <c r="HA246" s="6"/>
      <c r="HB246" s="6"/>
      <c r="HC246" s="6"/>
      <c r="HD246" s="6"/>
      <c r="HE246" s="6"/>
      <c r="HF246" s="6"/>
      <c r="HG246" s="6"/>
      <c r="HH246" s="6"/>
      <c r="HI246" s="6"/>
      <c r="HJ246" s="6"/>
      <c r="HK246" s="6"/>
      <c r="HL246" s="6"/>
      <c r="HM246" s="6"/>
      <c r="HN246" s="6"/>
      <c r="HO246" s="6"/>
      <c r="HP246" s="6"/>
      <c r="HQ246" s="6"/>
      <c r="HR246" s="6"/>
      <c r="HS246" s="6"/>
      <c r="HT246" s="6"/>
      <c r="HU246" s="6"/>
      <c r="HV246" s="6"/>
      <c r="HW246" s="6"/>
      <c r="HX246" s="6"/>
      <c r="HY246" s="6"/>
      <c r="HZ246" s="6"/>
      <c r="IA246" s="6"/>
      <c r="IB246" s="6"/>
      <c r="IC246" s="6"/>
      <c r="ID246" s="6"/>
      <c r="IE246" s="6"/>
      <c r="IF246" s="6"/>
      <c r="IG246" s="6"/>
      <c r="IH246" s="6"/>
      <c r="II246" s="6"/>
      <c r="IJ246" s="6"/>
      <c r="IK246" s="6"/>
      <c r="IL246" s="6"/>
    </row>
    <row r="247" spans="1:246" s="5" customFormat="1" x14ac:dyDescent="0.85">
      <c r="A247" s="6"/>
      <c r="B247" s="6"/>
      <c r="C247" s="40"/>
      <c r="D247" s="6"/>
      <c r="E247" s="6"/>
      <c r="F247" s="41"/>
      <c r="G247" s="6"/>
      <c r="H247" s="6"/>
      <c r="I247" s="6"/>
      <c r="J247" s="42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FP247" s="6"/>
      <c r="FQ247" s="6"/>
      <c r="FR247" s="6"/>
      <c r="FS247" s="6"/>
      <c r="FT247" s="6"/>
      <c r="FU247" s="6"/>
      <c r="FV247" s="6"/>
      <c r="FW247" s="6"/>
      <c r="FX247" s="6"/>
      <c r="FY247" s="6"/>
      <c r="FZ247" s="6"/>
      <c r="GA247" s="6"/>
      <c r="GB247" s="6"/>
      <c r="GC247" s="6"/>
      <c r="GD247" s="6"/>
      <c r="GE247" s="6"/>
      <c r="GF247" s="6"/>
      <c r="GG247" s="6"/>
      <c r="GH247" s="6"/>
      <c r="GI247" s="6"/>
      <c r="GJ247" s="6"/>
      <c r="GK247" s="6"/>
      <c r="GL247" s="6"/>
      <c r="GM247" s="6"/>
      <c r="GN247" s="6"/>
      <c r="GO247" s="6"/>
      <c r="GP247" s="6"/>
      <c r="GQ247" s="6"/>
      <c r="GR247" s="6"/>
      <c r="GS247" s="6"/>
      <c r="GT247" s="6"/>
      <c r="GU247" s="6"/>
      <c r="GV247" s="6"/>
      <c r="GW247" s="6"/>
      <c r="GX247" s="6"/>
      <c r="GY247" s="6"/>
      <c r="GZ247" s="6"/>
      <c r="HA247" s="6"/>
      <c r="HB247" s="6"/>
      <c r="HC247" s="6"/>
      <c r="HD247" s="6"/>
      <c r="HE247" s="6"/>
      <c r="HF247" s="6"/>
      <c r="HG247" s="6"/>
      <c r="HH247" s="6"/>
      <c r="HI247" s="6"/>
      <c r="HJ247" s="6"/>
      <c r="HK247" s="6"/>
      <c r="HL247" s="6"/>
      <c r="HM247" s="6"/>
      <c r="HN247" s="6"/>
      <c r="HO247" s="6"/>
      <c r="HP247" s="6"/>
      <c r="HQ247" s="6"/>
      <c r="HR247" s="6"/>
      <c r="HS247" s="6"/>
      <c r="HT247" s="6"/>
      <c r="HU247" s="6"/>
      <c r="HV247" s="6"/>
      <c r="HW247" s="6"/>
      <c r="HX247" s="6"/>
      <c r="HY247" s="6"/>
      <c r="HZ247" s="6"/>
      <c r="IA247" s="6"/>
      <c r="IB247" s="6"/>
      <c r="IC247" s="6"/>
      <c r="ID247" s="6"/>
      <c r="IE247" s="6"/>
      <c r="IF247" s="6"/>
      <c r="IG247" s="6"/>
      <c r="IH247" s="6"/>
      <c r="II247" s="6"/>
      <c r="IJ247" s="6"/>
      <c r="IK247" s="6"/>
      <c r="IL247" s="6"/>
    </row>
    <row r="248" spans="1:246" s="5" customFormat="1" x14ac:dyDescent="0.85">
      <c r="A248" s="6"/>
      <c r="B248" s="6"/>
      <c r="C248" s="40"/>
      <c r="D248" s="6"/>
      <c r="E248" s="6"/>
      <c r="F248" s="41"/>
      <c r="G248" s="6"/>
      <c r="H248" s="6"/>
      <c r="I248" s="6"/>
      <c r="J248" s="42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FP248" s="6"/>
      <c r="FQ248" s="6"/>
      <c r="FR248" s="6"/>
      <c r="FS248" s="6"/>
      <c r="FT248" s="6"/>
      <c r="FU248" s="6"/>
      <c r="FV248" s="6"/>
      <c r="FW248" s="6"/>
      <c r="FX248" s="6"/>
      <c r="FY248" s="6"/>
      <c r="FZ248" s="6"/>
      <c r="GA248" s="6"/>
      <c r="GB248" s="6"/>
      <c r="GC248" s="6"/>
      <c r="GD248" s="6"/>
      <c r="GE248" s="6"/>
      <c r="GF248" s="6"/>
      <c r="GG248" s="6"/>
      <c r="GH248" s="6"/>
      <c r="GI248" s="6"/>
      <c r="GJ248" s="6"/>
      <c r="GK248" s="6"/>
      <c r="GL248" s="6"/>
      <c r="GM248" s="6"/>
      <c r="GN248" s="6"/>
      <c r="GO248" s="6"/>
      <c r="GP248" s="6"/>
      <c r="GQ248" s="6"/>
      <c r="GR248" s="6"/>
      <c r="GS248" s="6"/>
      <c r="GT248" s="6"/>
      <c r="GU248" s="6"/>
      <c r="GV248" s="6"/>
      <c r="GW248" s="6"/>
      <c r="GX248" s="6"/>
      <c r="GY248" s="6"/>
      <c r="GZ248" s="6"/>
      <c r="HA248" s="6"/>
      <c r="HB248" s="6"/>
      <c r="HC248" s="6"/>
      <c r="HD248" s="6"/>
      <c r="HE248" s="6"/>
      <c r="HF248" s="6"/>
      <c r="HG248" s="6"/>
      <c r="HH248" s="6"/>
      <c r="HI248" s="6"/>
      <c r="HJ248" s="6"/>
      <c r="HK248" s="6"/>
      <c r="HL248" s="6"/>
      <c r="HM248" s="6"/>
      <c r="HN248" s="6"/>
      <c r="HO248" s="6"/>
      <c r="HP248" s="6"/>
      <c r="HQ248" s="6"/>
      <c r="HR248" s="6"/>
      <c r="HS248" s="6"/>
      <c r="HT248" s="6"/>
      <c r="HU248" s="6"/>
      <c r="HV248" s="6"/>
      <c r="HW248" s="6"/>
      <c r="HX248" s="6"/>
      <c r="HY248" s="6"/>
      <c r="HZ248" s="6"/>
      <c r="IA248" s="6"/>
      <c r="IB248" s="6"/>
      <c r="IC248" s="6"/>
      <c r="ID248" s="6"/>
      <c r="IE248" s="6"/>
      <c r="IF248" s="6"/>
      <c r="IG248" s="6"/>
      <c r="IH248" s="6"/>
      <c r="II248" s="6"/>
      <c r="IJ248" s="6"/>
      <c r="IK248" s="6"/>
      <c r="IL248" s="6"/>
    </row>
    <row r="249" spans="1:246" s="5" customFormat="1" x14ac:dyDescent="0.85">
      <c r="A249" s="6"/>
      <c r="B249" s="6"/>
      <c r="C249" s="40"/>
      <c r="D249" s="6"/>
      <c r="E249" s="6"/>
      <c r="F249" s="41"/>
      <c r="G249" s="6"/>
      <c r="H249" s="6"/>
      <c r="I249" s="6"/>
      <c r="J249" s="42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FP249" s="6"/>
      <c r="FQ249" s="6"/>
      <c r="FR249" s="6"/>
      <c r="FS249" s="6"/>
      <c r="FT249" s="6"/>
      <c r="FU249" s="6"/>
      <c r="FV249" s="6"/>
      <c r="FW249" s="6"/>
      <c r="FX249" s="6"/>
      <c r="FY249" s="6"/>
      <c r="FZ249" s="6"/>
      <c r="GA249" s="6"/>
      <c r="GB249" s="6"/>
      <c r="GC249" s="6"/>
      <c r="GD249" s="6"/>
      <c r="GE249" s="6"/>
      <c r="GF249" s="6"/>
      <c r="GG249" s="6"/>
      <c r="GH249" s="6"/>
      <c r="GI249" s="6"/>
      <c r="GJ249" s="6"/>
      <c r="GK249" s="6"/>
      <c r="GL249" s="6"/>
      <c r="GM249" s="6"/>
      <c r="GN249" s="6"/>
      <c r="GO249" s="6"/>
      <c r="GP249" s="6"/>
      <c r="GQ249" s="6"/>
      <c r="GR249" s="6"/>
      <c r="GS249" s="6"/>
      <c r="GT249" s="6"/>
      <c r="GU249" s="6"/>
      <c r="GV249" s="6"/>
      <c r="GW249" s="6"/>
      <c r="GX249" s="6"/>
      <c r="GY249" s="6"/>
      <c r="GZ249" s="6"/>
      <c r="HA249" s="6"/>
      <c r="HB249" s="6"/>
      <c r="HC249" s="6"/>
      <c r="HD249" s="6"/>
      <c r="HE249" s="6"/>
      <c r="HF249" s="6"/>
      <c r="HG249" s="6"/>
      <c r="HH249" s="6"/>
      <c r="HI249" s="6"/>
      <c r="HJ249" s="6"/>
      <c r="HK249" s="6"/>
      <c r="HL249" s="6"/>
      <c r="HM249" s="6"/>
      <c r="HN249" s="6"/>
      <c r="HO249" s="6"/>
      <c r="HP249" s="6"/>
      <c r="HQ249" s="6"/>
      <c r="HR249" s="6"/>
      <c r="HS249" s="6"/>
      <c r="HT249" s="6"/>
      <c r="HU249" s="6"/>
      <c r="HV249" s="6"/>
      <c r="HW249" s="6"/>
      <c r="HX249" s="6"/>
      <c r="HY249" s="6"/>
      <c r="HZ249" s="6"/>
      <c r="IA249" s="6"/>
      <c r="IB249" s="6"/>
      <c r="IC249" s="6"/>
      <c r="ID249" s="6"/>
      <c r="IE249" s="6"/>
      <c r="IF249" s="6"/>
      <c r="IG249" s="6"/>
      <c r="IH249" s="6"/>
      <c r="II249" s="6"/>
      <c r="IJ249" s="6"/>
      <c r="IK249" s="6"/>
      <c r="IL249" s="6"/>
    </row>
    <row r="250" spans="1:246" s="5" customFormat="1" x14ac:dyDescent="0.85">
      <c r="A250" s="6"/>
      <c r="B250" s="6"/>
      <c r="C250" s="40"/>
      <c r="D250" s="6"/>
      <c r="E250" s="6"/>
      <c r="F250" s="41"/>
      <c r="G250" s="6"/>
      <c r="H250" s="6"/>
      <c r="I250" s="6"/>
      <c r="J250" s="42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FP250" s="6"/>
      <c r="FQ250" s="6"/>
      <c r="FR250" s="6"/>
      <c r="FS250" s="6"/>
      <c r="FT250" s="6"/>
      <c r="FU250" s="6"/>
      <c r="FV250" s="6"/>
      <c r="FW250" s="6"/>
      <c r="FX250" s="6"/>
      <c r="FY250" s="6"/>
      <c r="FZ250" s="6"/>
      <c r="GA250" s="6"/>
      <c r="GB250" s="6"/>
      <c r="GC250" s="6"/>
      <c r="GD250" s="6"/>
      <c r="GE250" s="6"/>
      <c r="GF250" s="6"/>
      <c r="GG250" s="6"/>
      <c r="GH250" s="6"/>
      <c r="GI250" s="6"/>
      <c r="GJ250" s="6"/>
      <c r="GK250" s="6"/>
      <c r="GL250" s="6"/>
      <c r="GM250" s="6"/>
      <c r="GN250" s="6"/>
      <c r="GO250" s="6"/>
      <c r="GP250" s="6"/>
      <c r="GQ250" s="6"/>
      <c r="GR250" s="6"/>
      <c r="GS250" s="6"/>
      <c r="GT250" s="6"/>
      <c r="GU250" s="6"/>
      <c r="GV250" s="6"/>
      <c r="GW250" s="6"/>
      <c r="GX250" s="6"/>
      <c r="GY250" s="6"/>
      <c r="GZ250" s="6"/>
      <c r="HA250" s="6"/>
      <c r="HB250" s="6"/>
      <c r="HC250" s="6"/>
      <c r="HD250" s="6"/>
      <c r="HE250" s="6"/>
      <c r="HF250" s="6"/>
      <c r="HG250" s="6"/>
      <c r="HH250" s="6"/>
      <c r="HI250" s="6"/>
      <c r="HJ250" s="6"/>
      <c r="HK250" s="6"/>
      <c r="HL250" s="6"/>
      <c r="HM250" s="6"/>
      <c r="HN250" s="6"/>
      <c r="HO250" s="6"/>
      <c r="HP250" s="6"/>
      <c r="HQ250" s="6"/>
      <c r="HR250" s="6"/>
      <c r="HS250" s="6"/>
      <c r="HT250" s="6"/>
      <c r="HU250" s="6"/>
      <c r="HV250" s="6"/>
      <c r="HW250" s="6"/>
      <c r="HX250" s="6"/>
      <c r="HY250" s="6"/>
      <c r="HZ250" s="6"/>
      <c r="IA250" s="6"/>
      <c r="IB250" s="6"/>
      <c r="IC250" s="6"/>
      <c r="ID250" s="6"/>
      <c r="IE250" s="6"/>
      <c r="IF250" s="6"/>
      <c r="IG250" s="6"/>
      <c r="IH250" s="6"/>
      <c r="II250" s="6"/>
      <c r="IJ250" s="6"/>
      <c r="IK250" s="6"/>
      <c r="IL250" s="6"/>
    </row>
    <row r="251" spans="1:246" s="5" customFormat="1" x14ac:dyDescent="0.85">
      <c r="A251" s="6"/>
      <c r="B251" s="6"/>
      <c r="C251" s="40"/>
      <c r="D251" s="6"/>
      <c r="E251" s="6"/>
      <c r="F251" s="41"/>
      <c r="G251" s="6"/>
      <c r="H251" s="6"/>
      <c r="I251" s="6"/>
      <c r="J251" s="42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FP251" s="6"/>
      <c r="FQ251" s="6"/>
      <c r="FR251" s="6"/>
      <c r="FS251" s="6"/>
      <c r="FT251" s="6"/>
      <c r="FU251" s="6"/>
      <c r="FV251" s="6"/>
      <c r="FW251" s="6"/>
      <c r="FX251" s="6"/>
      <c r="FY251" s="6"/>
      <c r="FZ251" s="6"/>
      <c r="GA251" s="6"/>
      <c r="GB251" s="6"/>
      <c r="GC251" s="6"/>
      <c r="GD251" s="6"/>
      <c r="GE251" s="6"/>
      <c r="GF251" s="6"/>
      <c r="GG251" s="6"/>
      <c r="GH251" s="6"/>
      <c r="GI251" s="6"/>
      <c r="GJ251" s="6"/>
      <c r="GK251" s="6"/>
      <c r="GL251" s="6"/>
      <c r="GM251" s="6"/>
      <c r="GN251" s="6"/>
      <c r="GO251" s="6"/>
      <c r="GP251" s="6"/>
      <c r="GQ251" s="6"/>
      <c r="GR251" s="6"/>
      <c r="GS251" s="6"/>
      <c r="GT251" s="6"/>
      <c r="GU251" s="6"/>
      <c r="GV251" s="6"/>
      <c r="GW251" s="6"/>
      <c r="GX251" s="6"/>
      <c r="GY251" s="6"/>
      <c r="GZ251" s="6"/>
      <c r="HA251" s="6"/>
      <c r="HB251" s="6"/>
      <c r="HC251" s="6"/>
      <c r="HD251" s="6"/>
      <c r="HE251" s="6"/>
      <c r="HF251" s="6"/>
      <c r="HG251" s="6"/>
      <c r="HH251" s="6"/>
      <c r="HI251" s="6"/>
      <c r="HJ251" s="6"/>
      <c r="HK251" s="6"/>
      <c r="HL251" s="6"/>
      <c r="HM251" s="6"/>
      <c r="HN251" s="6"/>
      <c r="HO251" s="6"/>
      <c r="HP251" s="6"/>
      <c r="HQ251" s="6"/>
      <c r="HR251" s="6"/>
      <c r="HS251" s="6"/>
      <c r="HT251" s="6"/>
      <c r="HU251" s="6"/>
      <c r="HV251" s="6"/>
      <c r="HW251" s="6"/>
      <c r="HX251" s="6"/>
      <c r="HY251" s="6"/>
      <c r="HZ251" s="6"/>
      <c r="IA251" s="6"/>
      <c r="IB251" s="6"/>
      <c r="IC251" s="6"/>
      <c r="ID251" s="6"/>
      <c r="IE251" s="6"/>
      <c r="IF251" s="6"/>
      <c r="IG251" s="6"/>
      <c r="IH251" s="6"/>
      <c r="II251" s="6"/>
      <c r="IJ251" s="6"/>
      <c r="IK251" s="6"/>
      <c r="IL251" s="6"/>
    </row>
    <row r="252" spans="1:246" s="5" customFormat="1" x14ac:dyDescent="0.85">
      <c r="A252" s="6"/>
      <c r="B252" s="6"/>
      <c r="C252" s="40"/>
      <c r="D252" s="6"/>
      <c r="E252" s="6"/>
      <c r="F252" s="41"/>
      <c r="G252" s="6"/>
      <c r="H252" s="6"/>
      <c r="I252" s="6"/>
      <c r="J252" s="42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FP252" s="6"/>
      <c r="FQ252" s="6"/>
      <c r="FR252" s="6"/>
      <c r="FS252" s="6"/>
      <c r="FT252" s="6"/>
      <c r="FU252" s="6"/>
      <c r="FV252" s="6"/>
      <c r="FW252" s="6"/>
      <c r="FX252" s="6"/>
      <c r="FY252" s="6"/>
      <c r="FZ252" s="6"/>
      <c r="GA252" s="6"/>
      <c r="GB252" s="6"/>
      <c r="GC252" s="6"/>
      <c r="GD252" s="6"/>
      <c r="GE252" s="6"/>
      <c r="GF252" s="6"/>
      <c r="GG252" s="6"/>
      <c r="GH252" s="6"/>
      <c r="GI252" s="6"/>
      <c r="GJ252" s="6"/>
      <c r="GK252" s="6"/>
      <c r="GL252" s="6"/>
      <c r="GM252" s="6"/>
      <c r="GN252" s="6"/>
      <c r="GO252" s="6"/>
      <c r="GP252" s="6"/>
      <c r="GQ252" s="6"/>
      <c r="GR252" s="6"/>
      <c r="GS252" s="6"/>
      <c r="GT252" s="6"/>
      <c r="GU252" s="6"/>
      <c r="GV252" s="6"/>
      <c r="GW252" s="6"/>
      <c r="GX252" s="6"/>
      <c r="GY252" s="6"/>
      <c r="GZ252" s="6"/>
      <c r="HA252" s="6"/>
      <c r="HB252" s="6"/>
      <c r="HC252" s="6"/>
      <c r="HD252" s="6"/>
      <c r="HE252" s="6"/>
      <c r="HF252" s="6"/>
      <c r="HG252" s="6"/>
      <c r="HH252" s="6"/>
      <c r="HI252" s="6"/>
      <c r="HJ252" s="6"/>
      <c r="HK252" s="6"/>
      <c r="HL252" s="6"/>
      <c r="HM252" s="6"/>
      <c r="HN252" s="6"/>
      <c r="HO252" s="6"/>
      <c r="HP252" s="6"/>
      <c r="HQ252" s="6"/>
      <c r="HR252" s="6"/>
      <c r="HS252" s="6"/>
      <c r="HT252" s="6"/>
      <c r="HU252" s="6"/>
      <c r="HV252" s="6"/>
      <c r="HW252" s="6"/>
      <c r="HX252" s="6"/>
      <c r="HY252" s="6"/>
      <c r="HZ252" s="6"/>
      <c r="IA252" s="6"/>
      <c r="IB252" s="6"/>
      <c r="IC252" s="6"/>
      <c r="ID252" s="6"/>
      <c r="IE252" s="6"/>
      <c r="IF252" s="6"/>
      <c r="IG252" s="6"/>
      <c r="IH252" s="6"/>
      <c r="II252" s="6"/>
      <c r="IJ252" s="6"/>
      <c r="IK252" s="6"/>
      <c r="IL252" s="6"/>
    </row>
    <row r="253" spans="1:246" s="5" customFormat="1" x14ac:dyDescent="0.85">
      <c r="A253" s="6"/>
      <c r="B253" s="6"/>
      <c r="C253" s="40"/>
      <c r="D253" s="6"/>
      <c r="E253" s="6"/>
      <c r="F253" s="41"/>
      <c r="G253" s="6"/>
      <c r="H253" s="6"/>
      <c r="I253" s="6"/>
      <c r="J253" s="42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FP253" s="6"/>
      <c r="FQ253" s="6"/>
      <c r="FR253" s="6"/>
      <c r="FS253" s="6"/>
      <c r="FT253" s="6"/>
      <c r="FU253" s="6"/>
      <c r="FV253" s="6"/>
      <c r="FW253" s="6"/>
      <c r="FX253" s="6"/>
      <c r="FY253" s="6"/>
      <c r="FZ253" s="6"/>
      <c r="GA253" s="6"/>
      <c r="GB253" s="6"/>
      <c r="GC253" s="6"/>
      <c r="GD253" s="6"/>
      <c r="GE253" s="6"/>
      <c r="GF253" s="6"/>
      <c r="GG253" s="6"/>
      <c r="GH253" s="6"/>
      <c r="GI253" s="6"/>
      <c r="GJ253" s="6"/>
      <c r="GK253" s="6"/>
      <c r="GL253" s="6"/>
      <c r="GM253" s="6"/>
      <c r="GN253" s="6"/>
      <c r="GO253" s="6"/>
      <c r="GP253" s="6"/>
      <c r="GQ253" s="6"/>
      <c r="GR253" s="6"/>
      <c r="GS253" s="6"/>
      <c r="GT253" s="6"/>
      <c r="GU253" s="6"/>
      <c r="GV253" s="6"/>
      <c r="GW253" s="6"/>
      <c r="GX253" s="6"/>
      <c r="GY253" s="6"/>
      <c r="GZ253" s="6"/>
      <c r="HA253" s="6"/>
      <c r="HB253" s="6"/>
      <c r="HC253" s="6"/>
      <c r="HD253" s="6"/>
      <c r="HE253" s="6"/>
      <c r="HF253" s="6"/>
      <c r="HG253" s="6"/>
      <c r="HH253" s="6"/>
      <c r="HI253" s="6"/>
      <c r="HJ253" s="6"/>
      <c r="HK253" s="6"/>
      <c r="HL253" s="6"/>
      <c r="HM253" s="6"/>
      <c r="HN253" s="6"/>
      <c r="HO253" s="6"/>
      <c r="HP253" s="6"/>
      <c r="HQ253" s="6"/>
      <c r="HR253" s="6"/>
      <c r="HS253" s="6"/>
      <c r="HT253" s="6"/>
      <c r="HU253" s="6"/>
      <c r="HV253" s="6"/>
      <c r="HW253" s="6"/>
      <c r="HX253" s="6"/>
      <c r="HY253" s="6"/>
      <c r="HZ253" s="6"/>
      <c r="IA253" s="6"/>
      <c r="IB253" s="6"/>
      <c r="IC253" s="6"/>
      <c r="ID253" s="6"/>
      <c r="IE253" s="6"/>
      <c r="IF253" s="6"/>
      <c r="IG253" s="6"/>
      <c r="IH253" s="6"/>
      <c r="II253" s="6"/>
      <c r="IJ253" s="6"/>
      <c r="IK253" s="6"/>
      <c r="IL253" s="6"/>
    </row>
    <row r="254" spans="1:246" s="5" customFormat="1" x14ac:dyDescent="0.85">
      <c r="A254" s="6"/>
      <c r="B254" s="6"/>
      <c r="C254" s="40"/>
      <c r="D254" s="6"/>
      <c r="E254" s="6"/>
      <c r="F254" s="41"/>
      <c r="G254" s="6"/>
      <c r="H254" s="6"/>
      <c r="I254" s="6"/>
      <c r="J254" s="42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FP254" s="6"/>
      <c r="FQ254" s="6"/>
      <c r="FR254" s="6"/>
      <c r="FS254" s="6"/>
      <c r="FT254" s="6"/>
      <c r="FU254" s="6"/>
      <c r="FV254" s="6"/>
      <c r="FW254" s="6"/>
      <c r="FX254" s="6"/>
      <c r="FY254" s="6"/>
      <c r="FZ254" s="6"/>
      <c r="GA254" s="6"/>
      <c r="GB254" s="6"/>
      <c r="GC254" s="6"/>
      <c r="GD254" s="6"/>
      <c r="GE254" s="6"/>
      <c r="GF254" s="6"/>
      <c r="GG254" s="6"/>
      <c r="GH254" s="6"/>
      <c r="GI254" s="6"/>
      <c r="GJ254" s="6"/>
      <c r="GK254" s="6"/>
      <c r="GL254" s="6"/>
      <c r="GM254" s="6"/>
      <c r="GN254" s="6"/>
      <c r="GO254" s="6"/>
      <c r="GP254" s="6"/>
      <c r="GQ254" s="6"/>
      <c r="GR254" s="6"/>
      <c r="GS254" s="6"/>
      <c r="GT254" s="6"/>
      <c r="GU254" s="6"/>
      <c r="GV254" s="6"/>
      <c r="GW254" s="6"/>
      <c r="GX254" s="6"/>
      <c r="GY254" s="6"/>
      <c r="GZ254" s="6"/>
      <c r="HA254" s="6"/>
      <c r="HB254" s="6"/>
      <c r="HC254" s="6"/>
      <c r="HD254" s="6"/>
      <c r="HE254" s="6"/>
      <c r="HF254" s="6"/>
      <c r="HG254" s="6"/>
      <c r="HH254" s="6"/>
      <c r="HI254" s="6"/>
      <c r="HJ254" s="6"/>
      <c r="HK254" s="6"/>
      <c r="HL254" s="6"/>
      <c r="HM254" s="6"/>
      <c r="HN254" s="6"/>
      <c r="HO254" s="6"/>
      <c r="HP254" s="6"/>
      <c r="HQ254" s="6"/>
      <c r="HR254" s="6"/>
      <c r="HS254" s="6"/>
      <c r="HT254" s="6"/>
      <c r="HU254" s="6"/>
      <c r="HV254" s="6"/>
      <c r="HW254" s="6"/>
      <c r="HX254" s="6"/>
      <c r="HY254" s="6"/>
      <c r="HZ254" s="6"/>
      <c r="IA254" s="6"/>
      <c r="IB254" s="6"/>
      <c r="IC254" s="6"/>
      <c r="ID254" s="6"/>
      <c r="IE254" s="6"/>
      <c r="IF254" s="6"/>
      <c r="IG254" s="6"/>
      <c r="IH254" s="6"/>
      <c r="II254" s="6"/>
      <c r="IJ254" s="6"/>
      <c r="IK254" s="6"/>
      <c r="IL254" s="6"/>
    </row>
    <row r="255" spans="1:246" s="5" customFormat="1" x14ac:dyDescent="0.85">
      <c r="A255" s="6"/>
      <c r="B255" s="6"/>
      <c r="C255" s="40"/>
      <c r="D255" s="6"/>
      <c r="E255" s="6"/>
      <c r="F255" s="41"/>
      <c r="G255" s="6"/>
      <c r="H255" s="6"/>
      <c r="I255" s="6"/>
      <c r="J255" s="42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FP255" s="6"/>
      <c r="FQ255" s="6"/>
      <c r="FR255" s="6"/>
      <c r="FS255" s="6"/>
      <c r="FT255" s="6"/>
      <c r="FU255" s="6"/>
      <c r="FV255" s="6"/>
      <c r="FW255" s="6"/>
      <c r="FX255" s="6"/>
      <c r="FY255" s="6"/>
      <c r="FZ255" s="6"/>
      <c r="GA255" s="6"/>
      <c r="GB255" s="6"/>
      <c r="GC255" s="6"/>
      <c r="GD255" s="6"/>
      <c r="GE255" s="6"/>
      <c r="GF255" s="6"/>
      <c r="GG255" s="6"/>
      <c r="GH255" s="6"/>
      <c r="GI255" s="6"/>
      <c r="GJ255" s="6"/>
      <c r="GK255" s="6"/>
      <c r="GL255" s="6"/>
      <c r="GM255" s="6"/>
      <c r="GN255" s="6"/>
      <c r="GO255" s="6"/>
      <c r="GP255" s="6"/>
      <c r="GQ255" s="6"/>
      <c r="GR255" s="6"/>
      <c r="GS255" s="6"/>
      <c r="GT255" s="6"/>
      <c r="GU255" s="6"/>
      <c r="GV255" s="6"/>
      <c r="GW255" s="6"/>
      <c r="GX255" s="6"/>
      <c r="GY255" s="6"/>
      <c r="GZ255" s="6"/>
      <c r="HA255" s="6"/>
      <c r="HB255" s="6"/>
      <c r="HC255" s="6"/>
      <c r="HD255" s="6"/>
      <c r="HE255" s="6"/>
      <c r="HF255" s="6"/>
      <c r="HG255" s="6"/>
      <c r="HH255" s="6"/>
      <c r="HI255" s="6"/>
      <c r="HJ255" s="6"/>
      <c r="HK255" s="6"/>
      <c r="HL255" s="6"/>
      <c r="HM255" s="6"/>
      <c r="HN255" s="6"/>
      <c r="HO255" s="6"/>
      <c r="HP255" s="6"/>
      <c r="HQ255" s="6"/>
      <c r="HR255" s="6"/>
      <c r="HS255" s="6"/>
      <c r="HT255" s="6"/>
      <c r="HU255" s="6"/>
      <c r="HV255" s="6"/>
      <c r="HW255" s="6"/>
      <c r="HX255" s="6"/>
      <c r="HY255" s="6"/>
      <c r="HZ255" s="6"/>
      <c r="IA255" s="6"/>
      <c r="IB255" s="6"/>
      <c r="IC255" s="6"/>
      <c r="ID255" s="6"/>
      <c r="IE255" s="6"/>
      <c r="IF255" s="6"/>
      <c r="IG255" s="6"/>
      <c r="IH255" s="6"/>
      <c r="II255" s="6"/>
      <c r="IJ255" s="6"/>
      <c r="IK255" s="6"/>
      <c r="IL255" s="6"/>
    </row>
    <row r="256" spans="1:246" s="5" customFormat="1" x14ac:dyDescent="0.85">
      <c r="A256" s="6"/>
      <c r="B256" s="6"/>
      <c r="C256" s="40"/>
      <c r="D256" s="6"/>
      <c r="E256" s="6"/>
      <c r="F256" s="41"/>
      <c r="G256" s="6"/>
      <c r="H256" s="6"/>
      <c r="I256" s="6"/>
      <c r="J256" s="42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FP256" s="6"/>
      <c r="FQ256" s="6"/>
      <c r="FR256" s="6"/>
      <c r="FS256" s="6"/>
      <c r="FT256" s="6"/>
      <c r="FU256" s="6"/>
      <c r="FV256" s="6"/>
      <c r="FW256" s="6"/>
      <c r="FX256" s="6"/>
      <c r="FY256" s="6"/>
      <c r="FZ256" s="6"/>
      <c r="GA256" s="6"/>
      <c r="GB256" s="6"/>
      <c r="GC256" s="6"/>
      <c r="GD256" s="6"/>
      <c r="GE256" s="6"/>
      <c r="GF256" s="6"/>
      <c r="GG256" s="6"/>
      <c r="GH256" s="6"/>
      <c r="GI256" s="6"/>
      <c r="GJ256" s="6"/>
      <c r="GK256" s="6"/>
      <c r="GL256" s="6"/>
      <c r="GM256" s="6"/>
      <c r="GN256" s="6"/>
      <c r="GO256" s="6"/>
      <c r="GP256" s="6"/>
      <c r="GQ256" s="6"/>
      <c r="GR256" s="6"/>
      <c r="GS256" s="6"/>
      <c r="GT256" s="6"/>
      <c r="GU256" s="6"/>
      <c r="GV256" s="6"/>
      <c r="GW256" s="6"/>
      <c r="GX256" s="6"/>
      <c r="GY256" s="6"/>
      <c r="GZ256" s="6"/>
      <c r="HA256" s="6"/>
      <c r="HB256" s="6"/>
      <c r="HC256" s="6"/>
      <c r="HD256" s="6"/>
      <c r="HE256" s="6"/>
      <c r="HF256" s="6"/>
      <c r="HG256" s="6"/>
      <c r="HH256" s="6"/>
      <c r="HI256" s="6"/>
      <c r="HJ256" s="6"/>
      <c r="HK256" s="6"/>
      <c r="HL256" s="6"/>
      <c r="HM256" s="6"/>
      <c r="HN256" s="6"/>
      <c r="HO256" s="6"/>
      <c r="HP256" s="6"/>
      <c r="HQ256" s="6"/>
      <c r="HR256" s="6"/>
      <c r="HS256" s="6"/>
      <c r="HT256" s="6"/>
      <c r="HU256" s="6"/>
      <c r="HV256" s="6"/>
      <c r="HW256" s="6"/>
      <c r="HX256" s="6"/>
      <c r="HY256" s="6"/>
      <c r="HZ256" s="6"/>
      <c r="IA256" s="6"/>
      <c r="IB256" s="6"/>
      <c r="IC256" s="6"/>
      <c r="ID256" s="6"/>
      <c r="IE256" s="6"/>
      <c r="IF256" s="6"/>
      <c r="IG256" s="6"/>
      <c r="IH256" s="6"/>
      <c r="II256" s="6"/>
      <c r="IJ256" s="6"/>
      <c r="IK256" s="6"/>
      <c r="IL256" s="6"/>
    </row>
    <row r="257" spans="1:246" s="5" customFormat="1" x14ac:dyDescent="0.85">
      <c r="A257" s="6"/>
      <c r="B257" s="6"/>
      <c r="C257" s="40"/>
      <c r="D257" s="6"/>
      <c r="E257" s="6"/>
      <c r="F257" s="41"/>
      <c r="G257" s="6"/>
      <c r="H257" s="6"/>
      <c r="I257" s="6"/>
      <c r="J257" s="42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FP257" s="6"/>
      <c r="FQ257" s="6"/>
      <c r="FR257" s="6"/>
      <c r="FS257" s="6"/>
      <c r="FT257" s="6"/>
      <c r="FU257" s="6"/>
      <c r="FV257" s="6"/>
      <c r="FW257" s="6"/>
      <c r="FX257" s="6"/>
      <c r="FY257" s="6"/>
      <c r="FZ257" s="6"/>
      <c r="GA257" s="6"/>
      <c r="GB257" s="6"/>
      <c r="GC257" s="6"/>
      <c r="GD257" s="6"/>
      <c r="GE257" s="6"/>
      <c r="GF257" s="6"/>
      <c r="GG257" s="6"/>
      <c r="GH257" s="6"/>
      <c r="GI257" s="6"/>
      <c r="GJ257" s="6"/>
      <c r="GK257" s="6"/>
      <c r="GL257" s="6"/>
      <c r="GM257" s="6"/>
      <c r="GN257" s="6"/>
      <c r="GO257" s="6"/>
      <c r="GP257" s="6"/>
      <c r="GQ257" s="6"/>
      <c r="GR257" s="6"/>
      <c r="GS257" s="6"/>
      <c r="GT257" s="6"/>
      <c r="GU257" s="6"/>
      <c r="GV257" s="6"/>
      <c r="GW257" s="6"/>
      <c r="GX257" s="6"/>
      <c r="GY257" s="6"/>
      <c r="GZ257" s="6"/>
      <c r="HA257" s="6"/>
      <c r="HB257" s="6"/>
      <c r="HC257" s="6"/>
      <c r="HD257" s="6"/>
      <c r="HE257" s="6"/>
      <c r="HF257" s="6"/>
      <c r="HG257" s="6"/>
      <c r="HH257" s="6"/>
      <c r="HI257" s="6"/>
      <c r="HJ257" s="6"/>
      <c r="HK257" s="6"/>
      <c r="HL257" s="6"/>
      <c r="HM257" s="6"/>
      <c r="HN257" s="6"/>
      <c r="HO257" s="6"/>
      <c r="HP257" s="6"/>
      <c r="HQ257" s="6"/>
      <c r="HR257" s="6"/>
      <c r="HS257" s="6"/>
      <c r="HT257" s="6"/>
      <c r="HU257" s="6"/>
      <c r="HV257" s="6"/>
      <c r="HW257" s="6"/>
      <c r="HX257" s="6"/>
      <c r="HY257" s="6"/>
      <c r="HZ257" s="6"/>
      <c r="IA257" s="6"/>
      <c r="IB257" s="6"/>
      <c r="IC257" s="6"/>
      <c r="ID257" s="6"/>
      <c r="IE257" s="6"/>
      <c r="IF257" s="6"/>
      <c r="IG257" s="6"/>
      <c r="IH257" s="6"/>
      <c r="II257" s="6"/>
      <c r="IJ257" s="6"/>
      <c r="IK257" s="6"/>
      <c r="IL257" s="6"/>
    </row>
    <row r="258" spans="1:246" s="5" customFormat="1" x14ac:dyDescent="0.85">
      <c r="A258" s="6"/>
      <c r="B258" s="6"/>
      <c r="C258" s="40"/>
      <c r="D258" s="6"/>
      <c r="E258" s="6"/>
      <c r="F258" s="41"/>
      <c r="G258" s="6"/>
      <c r="H258" s="6"/>
      <c r="I258" s="6"/>
      <c r="J258" s="42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FP258" s="6"/>
      <c r="FQ258" s="6"/>
      <c r="FR258" s="6"/>
      <c r="FS258" s="6"/>
      <c r="FT258" s="6"/>
      <c r="FU258" s="6"/>
      <c r="FV258" s="6"/>
      <c r="FW258" s="6"/>
      <c r="FX258" s="6"/>
      <c r="FY258" s="6"/>
      <c r="FZ258" s="6"/>
      <c r="GA258" s="6"/>
      <c r="GB258" s="6"/>
      <c r="GC258" s="6"/>
      <c r="GD258" s="6"/>
      <c r="GE258" s="6"/>
      <c r="GF258" s="6"/>
      <c r="GG258" s="6"/>
      <c r="GH258" s="6"/>
      <c r="GI258" s="6"/>
      <c r="GJ258" s="6"/>
      <c r="GK258" s="6"/>
      <c r="GL258" s="6"/>
      <c r="GM258" s="6"/>
      <c r="GN258" s="6"/>
      <c r="GO258" s="6"/>
      <c r="GP258" s="6"/>
      <c r="GQ258" s="6"/>
      <c r="GR258" s="6"/>
      <c r="GS258" s="6"/>
      <c r="GT258" s="6"/>
      <c r="GU258" s="6"/>
      <c r="GV258" s="6"/>
      <c r="GW258" s="6"/>
      <c r="GX258" s="6"/>
      <c r="GY258" s="6"/>
      <c r="GZ258" s="6"/>
      <c r="HA258" s="6"/>
      <c r="HB258" s="6"/>
      <c r="HC258" s="6"/>
      <c r="HD258" s="6"/>
      <c r="HE258" s="6"/>
      <c r="HF258" s="6"/>
      <c r="HG258" s="6"/>
      <c r="HH258" s="6"/>
      <c r="HI258" s="6"/>
      <c r="HJ258" s="6"/>
      <c r="HK258" s="6"/>
      <c r="HL258" s="6"/>
      <c r="HM258" s="6"/>
      <c r="HN258" s="6"/>
      <c r="HO258" s="6"/>
      <c r="HP258" s="6"/>
      <c r="HQ258" s="6"/>
      <c r="HR258" s="6"/>
      <c r="HS258" s="6"/>
      <c r="HT258" s="6"/>
      <c r="HU258" s="6"/>
      <c r="HV258" s="6"/>
      <c r="HW258" s="6"/>
      <c r="HX258" s="6"/>
      <c r="HY258" s="6"/>
      <c r="HZ258" s="6"/>
      <c r="IA258" s="6"/>
      <c r="IB258" s="6"/>
      <c r="IC258" s="6"/>
      <c r="ID258" s="6"/>
      <c r="IE258" s="6"/>
      <c r="IF258" s="6"/>
      <c r="IG258" s="6"/>
      <c r="IH258" s="6"/>
      <c r="II258" s="6"/>
      <c r="IJ258" s="6"/>
      <c r="IK258" s="6"/>
      <c r="IL258" s="6"/>
    </row>
    <row r="259" spans="1:246" s="5" customFormat="1" x14ac:dyDescent="0.85">
      <c r="A259" s="6"/>
      <c r="B259" s="6"/>
      <c r="C259" s="40"/>
      <c r="D259" s="6"/>
      <c r="E259" s="6"/>
      <c r="F259" s="41"/>
      <c r="G259" s="6"/>
      <c r="H259" s="6"/>
      <c r="I259" s="6"/>
      <c r="J259" s="42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FP259" s="6"/>
      <c r="FQ259" s="6"/>
      <c r="FR259" s="6"/>
      <c r="FS259" s="6"/>
      <c r="FT259" s="6"/>
      <c r="FU259" s="6"/>
      <c r="FV259" s="6"/>
      <c r="FW259" s="6"/>
      <c r="FX259" s="6"/>
      <c r="FY259" s="6"/>
      <c r="FZ259" s="6"/>
      <c r="GA259" s="6"/>
      <c r="GB259" s="6"/>
      <c r="GC259" s="6"/>
      <c r="GD259" s="6"/>
      <c r="GE259" s="6"/>
      <c r="GF259" s="6"/>
      <c r="GG259" s="6"/>
      <c r="GH259" s="6"/>
      <c r="GI259" s="6"/>
      <c r="GJ259" s="6"/>
      <c r="GK259" s="6"/>
      <c r="GL259" s="6"/>
      <c r="GM259" s="6"/>
      <c r="GN259" s="6"/>
      <c r="GO259" s="6"/>
      <c r="GP259" s="6"/>
      <c r="GQ259" s="6"/>
      <c r="GR259" s="6"/>
      <c r="GS259" s="6"/>
      <c r="GT259" s="6"/>
      <c r="GU259" s="6"/>
      <c r="GV259" s="6"/>
      <c r="GW259" s="6"/>
      <c r="GX259" s="6"/>
      <c r="GY259" s="6"/>
      <c r="GZ259" s="6"/>
      <c r="HA259" s="6"/>
      <c r="HB259" s="6"/>
      <c r="HC259" s="6"/>
      <c r="HD259" s="6"/>
      <c r="HE259" s="6"/>
      <c r="HF259" s="6"/>
      <c r="HG259" s="6"/>
      <c r="HH259" s="6"/>
      <c r="HI259" s="6"/>
      <c r="HJ259" s="6"/>
      <c r="HK259" s="6"/>
      <c r="HL259" s="6"/>
      <c r="HM259" s="6"/>
      <c r="HN259" s="6"/>
      <c r="HO259" s="6"/>
      <c r="HP259" s="6"/>
      <c r="HQ259" s="6"/>
      <c r="HR259" s="6"/>
      <c r="HS259" s="6"/>
      <c r="HT259" s="6"/>
      <c r="HU259" s="6"/>
      <c r="HV259" s="6"/>
      <c r="HW259" s="6"/>
      <c r="HX259" s="6"/>
      <c r="HY259" s="6"/>
      <c r="HZ259" s="6"/>
      <c r="IA259" s="6"/>
      <c r="IB259" s="6"/>
      <c r="IC259" s="6"/>
      <c r="ID259" s="6"/>
      <c r="IE259" s="6"/>
      <c r="IF259" s="6"/>
      <c r="IG259" s="6"/>
      <c r="IH259" s="6"/>
      <c r="II259" s="6"/>
      <c r="IJ259" s="6"/>
      <c r="IK259" s="6"/>
      <c r="IL259" s="6"/>
    </row>
    <row r="260" spans="1:246" s="5" customFormat="1" x14ac:dyDescent="0.85">
      <c r="A260" s="6"/>
      <c r="B260" s="6"/>
      <c r="C260" s="40"/>
      <c r="D260" s="6"/>
      <c r="E260" s="6"/>
      <c r="F260" s="41"/>
      <c r="G260" s="6"/>
      <c r="H260" s="6"/>
      <c r="I260" s="6"/>
      <c r="J260" s="42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FP260" s="6"/>
      <c r="FQ260" s="6"/>
      <c r="FR260" s="6"/>
      <c r="FS260" s="6"/>
      <c r="FT260" s="6"/>
      <c r="FU260" s="6"/>
      <c r="FV260" s="6"/>
      <c r="FW260" s="6"/>
      <c r="FX260" s="6"/>
      <c r="FY260" s="6"/>
      <c r="FZ260" s="6"/>
      <c r="GA260" s="6"/>
      <c r="GB260" s="6"/>
      <c r="GC260" s="6"/>
      <c r="GD260" s="6"/>
      <c r="GE260" s="6"/>
      <c r="GF260" s="6"/>
      <c r="GG260" s="6"/>
      <c r="GH260" s="6"/>
      <c r="GI260" s="6"/>
      <c r="GJ260" s="6"/>
      <c r="GK260" s="6"/>
      <c r="GL260" s="6"/>
      <c r="GM260" s="6"/>
      <c r="GN260" s="6"/>
      <c r="GO260" s="6"/>
      <c r="GP260" s="6"/>
      <c r="GQ260" s="6"/>
      <c r="GR260" s="6"/>
      <c r="GS260" s="6"/>
      <c r="GT260" s="6"/>
      <c r="GU260" s="6"/>
      <c r="GV260" s="6"/>
      <c r="GW260" s="6"/>
      <c r="GX260" s="6"/>
      <c r="GY260" s="6"/>
      <c r="GZ260" s="6"/>
      <c r="HA260" s="6"/>
      <c r="HB260" s="6"/>
      <c r="HC260" s="6"/>
      <c r="HD260" s="6"/>
      <c r="HE260" s="6"/>
      <c r="HF260" s="6"/>
      <c r="HG260" s="6"/>
      <c r="HH260" s="6"/>
      <c r="HI260" s="6"/>
      <c r="HJ260" s="6"/>
      <c r="HK260" s="6"/>
      <c r="HL260" s="6"/>
      <c r="HM260" s="6"/>
      <c r="HN260" s="6"/>
      <c r="HO260" s="6"/>
      <c r="HP260" s="6"/>
      <c r="HQ260" s="6"/>
      <c r="HR260" s="6"/>
      <c r="HS260" s="6"/>
      <c r="HT260" s="6"/>
      <c r="HU260" s="6"/>
      <c r="HV260" s="6"/>
      <c r="HW260" s="6"/>
      <c r="HX260" s="6"/>
      <c r="HY260" s="6"/>
      <c r="HZ260" s="6"/>
      <c r="IA260" s="6"/>
      <c r="IB260" s="6"/>
      <c r="IC260" s="6"/>
      <c r="ID260" s="6"/>
      <c r="IE260" s="6"/>
      <c r="IF260" s="6"/>
      <c r="IG260" s="6"/>
      <c r="IH260" s="6"/>
      <c r="II260" s="6"/>
      <c r="IJ260" s="6"/>
      <c r="IK260" s="6"/>
      <c r="IL260" s="6"/>
    </row>
    <row r="261" spans="1:246" s="5" customFormat="1" x14ac:dyDescent="0.85">
      <c r="A261" s="6"/>
      <c r="B261" s="6"/>
      <c r="C261" s="40"/>
      <c r="D261" s="6"/>
      <c r="E261" s="6"/>
      <c r="F261" s="41"/>
      <c r="G261" s="6"/>
      <c r="H261" s="6"/>
      <c r="I261" s="6"/>
      <c r="J261" s="42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FP261" s="6"/>
      <c r="FQ261" s="6"/>
      <c r="FR261" s="6"/>
      <c r="FS261" s="6"/>
      <c r="FT261" s="6"/>
      <c r="FU261" s="6"/>
      <c r="FV261" s="6"/>
      <c r="FW261" s="6"/>
      <c r="FX261" s="6"/>
      <c r="FY261" s="6"/>
      <c r="FZ261" s="6"/>
      <c r="GA261" s="6"/>
      <c r="GB261" s="6"/>
      <c r="GC261" s="6"/>
      <c r="GD261" s="6"/>
      <c r="GE261" s="6"/>
      <c r="GF261" s="6"/>
      <c r="GG261" s="6"/>
      <c r="GH261" s="6"/>
      <c r="GI261" s="6"/>
      <c r="GJ261" s="6"/>
      <c r="GK261" s="6"/>
      <c r="GL261" s="6"/>
      <c r="GM261" s="6"/>
      <c r="GN261" s="6"/>
      <c r="GO261" s="6"/>
      <c r="GP261" s="6"/>
      <c r="GQ261" s="6"/>
      <c r="GR261" s="6"/>
      <c r="GS261" s="6"/>
      <c r="GT261" s="6"/>
      <c r="GU261" s="6"/>
      <c r="GV261" s="6"/>
      <c r="GW261" s="6"/>
      <c r="GX261" s="6"/>
      <c r="GY261" s="6"/>
      <c r="GZ261" s="6"/>
      <c r="HA261" s="6"/>
      <c r="HB261" s="6"/>
      <c r="HC261" s="6"/>
      <c r="HD261" s="6"/>
      <c r="HE261" s="6"/>
      <c r="HF261" s="6"/>
      <c r="HG261" s="6"/>
      <c r="HH261" s="6"/>
      <c r="HI261" s="6"/>
      <c r="HJ261" s="6"/>
      <c r="HK261" s="6"/>
      <c r="HL261" s="6"/>
      <c r="HM261" s="6"/>
      <c r="HN261" s="6"/>
      <c r="HO261" s="6"/>
      <c r="HP261" s="6"/>
      <c r="HQ261" s="6"/>
      <c r="HR261" s="6"/>
      <c r="HS261" s="6"/>
      <c r="HT261" s="6"/>
      <c r="HU261" s="6"/>
      <c r="HV261" s="6"/>
      <c r="HW261" s="6"/>
      <c r="HX261" s="6"/>
      <c r="HY261" s="6"/>
      <c r="HZ261" s="6"/>
      <c r="IA261" s="6"/>
      <c r="IB261" s="6"/>
      <c r="IC261" s="6"/>
      <c r="ID261" s="6"/>
      <c r="IE261" s="6"/>
      <c r="IF261" s="6"/>
      <c r="IG261" s="6"/>
      <c r="IH261" s="6"/>
      <c r="II261" s="6"/>
      <c r="IJ261" s="6"/>
      <c r="IK261" s="6"/>
      <c r="IL261" s="6"/>
    </row>
    <row r="262" spans="1:246" s="5" customFormat="1" x14ac:dyDescent="0.85">
      <c r="A262" s="6"/>
      <c r="B262" s="6"/>
      <c r="C262" s="40"/>
      <c r="D262" s="6"/>
      <c r="E262" s="6"/>
      <c r="F262" s="41"/>
      <c r="G262" s="6"/>
      <c r="H262" s="6"/>
      <c r="I262" s="6"/>
      <c r="J262" s="42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FP262" s="6"/>
      <c r="FQ262" s="6"/>
      <c r="FR262" s="6"/>
      <c r="FS262" s="6"/>
      <c r="FT262" s="6"/>
      <c r="FU262" s="6"/>
      <c r="FV262" s="6"/>
      <c r="FW262" s="6"/>
      <c r="FX262" s="6"/>
      <c r="FY262" s="6"/>
      <c r="FZ262" s="6"/>
      <c r="GA262" s="6"/>
      <c r="GB262" s="6"/>
      <c r="GC262" s="6"/>
      <c r="GD262" s="6"/>
      <c r="GE262" s="6"/>
      <c r="GF262" s="6"/>
      <c r="GG262" s="6"/>
      <c r="GH262" s="6"/>
      <c r="GI262" s="6"/>
      <c r="GJ262" s="6"/>
      <c r="GK262" s="6"/>
      <c r="GL262" s="6"/>
      <c r="GM262" s="6"/>
      <c r="GN262" s="6"/>
      <c r="GO262" s="6"/>
      <c r="GP262" s="6"/>
      <c r="GQ262" s="6"/>
      <c r="GR262" s="6"/>
      <c r="GS262" s="6"/>
      <c r="GT262" s="6"/>
      <c r="GU262" s="6"/>
      <c r="GV262" s="6"/>
      <c r="GW262" s="6"/>
      <c r="GX262" s="6"/>
      <c r="GY262" s="6"/>
      <c r="GZ262" s="6"/>
      <c r="HA262" s="6"/>
      <c r="HB262" s="6"/>
      <c r="HC262" s="6"/>
      <c r="HD262" s="6"/>
      <c r="HE262" s="6"/>
      <c r="HF262" s="6"/>
      <c r="HG262" s="6"/>
      <c r="HH262" s="6"/>
      <c r="HI262" s="6"/>
      <c r="HJ262" s="6"/>
      <c r="HK262" s="6"/>
      <c r="HL262" s="6"/>
      <c r="HM262" s="6"/>
      <c r="HN262" s="6"/>
      <c r="HO262" s="6"/>
      <c r="HP262" s="6"/>
      <c r="HQ262" s="6"/>
      <c r="HR262" s="6"/>
      <c r="HS262" s="6"/>
      <c r="HT262" s="6"/>
      <c r="HU262" s="6"/>
      <c r="HV262" s="6"/>
      <c r="HW262" s="6"/>
      <c r="HX262" s="6"/>
      <c r="HY262" s="6"/>
      <c r="HZ262" s="6"/>
      <c r="IA262" s="6"/>
      <c r="IB262" s="6"/>
      <c r="IC262" s="6"/>
      <c r="ID262" s="6"/>
      <c r="IE262" s="6"/>
      <c r="IF262" s="6"/>
      <c r="IG262" s="6"/>
      <c r="IH262" s="6"/>
      <c r="II262" s="6"/>
      <c r="IJ262" s="6"/>
      <c r="IK262" s="6"/>
      <c r="IL262" s="6"/>
    </row>
    <row r="263" spans="1:246" s="5" customFormat="1" x14ac:dyDescent="0.85">
      <c r="A263" s="6"/>
      <c r="B263" s="6"/>
      <c r="C263" s="40"/>
      <c r="D263" s="6"/>
      <c r="E263" s="6"/>
      <c r="F263" s="41"/>
      <c r="G263" s="6"/>
      <c r="H263" s="6"/>
      <c r="I263" s="6"/>
      <c r="J263" s="42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FP263" s="6"/>
      <c r="FQ263" s="6"/>
      <c r="FR263" s="6"/>
      <c r="FS263" s="6"/>
      <c r="FT263" s="6"/>
      <c r="FU263" s="6"/>
      <c r="FV263" s="6"/>
      <c r="FW263" s="6"/>
      <c r="FX263" s="6"/>
      <c r="FY263" s="6"/>
      <c r="FZ263" s="6"/>
      <c r="GA263" s="6"/>
      <c r="GB263" s="6"/>
      <c r="GC263" s="6"/>
      <c r="GD263" s="6"/>
      <c r="GE263" s="6"/>
      <c r="GF263" s="6"/>
      <c r="GG263" s="6"/>
      <c r="GH263" s="6"/>
      <c r="GI263" s="6"/>
      <c r="GJ263" s="6"/>
      <c r="GK263" s="6"/>
      <c r="GL263" s="6"/>
      <c r="GM263" s="6"/>
      <c r="GN263" s="6"/>
      <c r="GO263" s="6"/>
      <c r="GP263" s="6"/>
      <c r="GQ263" s="6"/>
      <c r="GR263" s="6"/>
      <c r="GS263" s="6"/>
      <c r="GT263" s="6"/>
      <c r="GU263" s="6"/>
      <c r="GV263" s="6"/>
      <c r="GW263" s="6"/>
      <c r="GX263" s="6"/>
      <c r="GY263" s="6"/>
      <c r="GZ263" s="6"/>
      <c r="HA263" s="6"/>
      <c r="HB263" s="6"/>
      <c r="HC263" s="6"/>
      <c r="HD263" s="6"/>
      <c r="HE263" s="6"/>
      <c r="HF263" s="6"/>
      <c r="HG263" s="6"/>
      <c r="HH263" s="6"/>
      <c r="HI263" s="6"/>
      <c r="HJ263" s="6"/>
      <c r="HK263" s="6"/>
      <c r="HL263" s="6"/>
      <c r="HM263" s="6"/>
      <c r="HN263" s="6"/>
      <c r="HO263" s="6"/>
      <c r="HP263" s="6"/>
      <c r="HQ263" s="6"/>
      <c r="HR263" s="6"/>
      <c r="HS263" s="6"/>
      <c r="HT263" s="6"/>
      <c r="HU263" s="6"/>
      <c r="HV263" s="6"/>
      <c r="HW263" s="6"/>
      <c r="HX263" s="6"/>
      <c r="HY263" s="6"/>
      <c r="HZ263" s="6"/>
      <c r="IA263" s="6"/>
      <c r="IB263" s="6"/>
      <c r="IC263" s="6"/>
      <c r="ID263" s="6"/>
      <c r="IE263" s="6"/>
      <c r="IF263" s="6"/>
      <c r="IG263" s="6"/>
      <c r="IH263" s="6"/>
      <c r="II263" s="6"/>
      <c r="IJ263" s="6"/>
      <c r="IK263" s="6"/>
      <c r="IL263" s="6"/>
    </row>
    <row r="264" spans="1:246" s="5" customFormat="1" x14ac:dyDescent="0.85">
      <c r="A264" s="6"/>
      <c r="B264" s="6"/>
      <c r="C264" s="40"/>
      <c r="D264" s="6"/>
      <c r="E264" s="6"/>
      <c r="F264" s="41"/>
      <c r="G264" s="6"/>
      <c r="H264" s="6"/>
      <c r="I264" s="6"/>
      <c r="J264" s="42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FP264" s="6"/>
      <c r="FQ264" s="6"/>
      <c r="FR264" s="6"/>
      <c r="FS264" s="6"/>
      <c r="FT264" s="6"/>
      <c r="FU264" s="6"/>
      <c r="FV264" s="6"/>
      <c r="FW264" s="6"/>
      <c r="FX264" s="6"/>
      <c r="FY264" s="6"/>
      <c r="FZ264" s="6"/>
      <c r="GA264" s="6"/>
      <c r="GB264" s="6"/>
      <c r="GC264" s="6"/>
      <c r="GD264" s="6"/>
      <c r="GE264" s="6"/>
      <c r="GF264" s="6"/>
      <c r="GG264" s="6"/>
      <c r="GH264" s="6"/>
      <c r="GI264" s="6"/>
      <c r="GJ264" s="6"/>
      <c r="GK264" s="6"/>
      <c r="GL264" s="6"/>
      <c r="GM264" s="6"/>
      <c r="GN264" s="6"/>
      <c r="GO264" s="6"/>
      <c r="GP264" s="6"/>
      <c r="GQ264" s="6"/>
      <c r="GR264" s="6"/>
      <c r="GS264" s="6"/>
      <c r="GT264" s="6"/>
      <c r="GU264" s="6"/>
      <c r="GV264" s="6"/>
      <c r="GW264" s="6"/>
      <c r="GX264" s="6"/>
      <c r="GY264" s="6"/>
      <c r="GZ264" s="6"/>
      <c r="HA264" s="6"/>
      <c r="HB264" s="6"/>
      <c r="HC264" s="6"/>
      <c r="HD264" s="6"/>
      <c r="HE264" s="6"/>
      <c r="HF264" s="6"/>
      <c r="HG264" s="6"/>
      <c r="HH264" s="6"/>
      <c r="HI264" s="6"/>
      <c r="HJ264" s="6"/>
      <c r="HK264" s="6"/>
      <c r="HL264" s="6"/>
      <c r="HM264" s="6"/>
      <c r="HN264" s="6"/>
      <c r="HO264" s="6"/>
      <c r="HP264" s="6"/>
      <c r="HQ264" s="6"/>
      <c r="HR264" s="6"/>
      <c r="HS264" s="6"/>
      <c r="HT264" s="6"/>
      <c r="HU264" s="6"/>
      <c r="HV264" s="6"/>
      <c r="HW264" s="6"/>
      <c r="HX264" s="6"/>
      <c r="HY264" s="6"/>
      <c r="HZ264" s="6"/>
      <c r="IA264" s="6"/>
      <c r="IB264" s="6"/>
      <c r="IC264" s="6"/>
      <c r="ID264" s="6"/>
      <c r="IE264" s="6"/>
      <c r="IF264" s="6"/>
      <c r="IG264" s="6"/>
      <c r="IH264" s="6"/>
      <c r="II264" s="6"/>
      <c r="IJ264" s="6"/>
      <c r="IK264" s="6"/>
      <c r="IL264" s="6"/>
    </row>
    <row r="265" spans="1:246" s="5" customFormat="1" x14ac:dyDescent="0.85">
      <c r="A265" s="6"/>
      <c r="B265" s="6"/>
      <c r="C265" s="40"/>
      <c r="D265" s="6"/>
      <c r="E265" s="6"/>
      <c r="F265" s="41"/>
      <c r="G265" s="6"/>
      <c r="H265" s="6"/>
      <c r="I265" s="6"/>
      <c r="J265" s="42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FP265" s="6"/>
      <c r="FQ265" s="6"/>
      <c r="FR265" s="6"/>
      <c r="FS265" s="6"/>
      <c r="FT265" s="6"/>
      <c r="FU265" s="6"/>
      <c r="FV265" s="6"/>
      <c r="FW265" s="6"/>
      <c r="FX265" s="6"/>
      <c r="FY265" s="6"/>
      <c r="FZ265" s="6"/>
      <c r="GA265" s="6"/>
      <c r="GB265" s="6"/>
      <c r="GC265" s="6"/>
      <c r="GD265" s="6"/>
      <c r="GE265" s="6"/>
      <c r="GF265" s="6"/>
      <c r="GG265" s="6"/>
      <c r="GH265" s="6"/>
      <c r="GI265" s="6"/>
      <c r="GJ265" s="6"/>
      <c r="GK265" s="6"/>
      <c r="GL265" s="6"/>
      <c r="GM265" s="6"/>
      <c r="GN265" s="6"/>
      <c r="GO265" s="6"/>
      <c r="GP265" s="6"/>
      <c r="GQ265" s="6"/>
      <c r="GR265" s="6"/>
      <c r="GS265" s="6"/>
      <c r="GT265" s="6"/>
      <c r="GU265" s="6"/>
      <c r="GV265" s="6"/>
      <c r="GW265" s="6"/>
      <c r="GX265" s="6"/>
      <c r="GY265" s="6"/>
      <c r="GZ265" s="6"/>
      <c r="HA265" s="6"/>
      <c r="HB265" s="6"/>
      <c r="HC265" s="6"/>
      <c r="HD265" s="6"/>
      <c r="HE265" s="6"/>
      <c r="HF265" s="6"/>
      <c r="HG265" s="6"/>
      <c r="HH265" s="6"/>
      <c r="HI265" s="6"/>
      <c r="HJ265" s="6"/>
      <c r="HK265" s="6"/>
      <c r="HL265" s="6"/>
      <c r="HM265" s="6"/>
      <c r="HN265" s="6"/>
      <c r="HO265" s="6"/>
      <c r="HP265" s="6"/>
      <c r="HQ265" s="6"/>
      <c r="HR265" s="6"/>
      <c r="HS265" s="6"/>
      <c r="HT265" s="6"/>
      <c r="HU265" s="6"/>
      <c r="HV265" s="6"/>
      <c r="HW265" s="6"/>
      <c r="HX265" s="6"/>
      <c r="HY265" s="6"/>
      <c r="HZ265" s="6"/>
      <c r="IA265" s="6"/>
      <c r="IB265" s="6"/>
      <c r="IC265" s="6"/>
      <c r="ID265" s="6"/>
      <c r="IE265" s="6"/>
      <c r="IF265" s="6"/>
      <c r="IG265" s="6"/>
      <c r="IH265" s="6"/>
      <c r="II265" s="6"/>
      <c r="IJ265" s="6"/>
      <c r="IK265" s="6"/>
      <c r="IL265" s="6"/>
    </row>
    <row r="266" spans="1:246" s="5" customFormat="1" x14ac:dyDescent="0.85">
      <c r="A266" s="6"/>
      <c r="B266" s="6"/>
      <c r="C266" s="40"/>
      <c r="D266" s="6"/>
      <c r="E266" s="6"/>
      <c r="F266" s="41"/>
      <c r="G266" s="6"/>
      <c r="H266" s="6"/>
      <c r="I266" s="6"/>
      <c r="J266" s="42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FP266" s="6"/>
      <c r="FQ266" s="6"/>
      <c r="FR266" s="6"/>
      <c r="FS266" s="6"/>
      <c r="FT266" s="6"/>
      <c r="FU266" s="6"/>
      <c r="FV266" s="6"/>
      <c r="FW266" s="6"/>
      <c r="FX266" s="6"/>
      <c r="FY266" s="6"/>
      <c r="FZ266" s="6"/>
      <c r="GA266" s="6"/>
      <c r="GB266" s="6"/>
      <c r="GC266" s="6"/>
      <c r="GD266" s="6"/>
      <c r="GE266" s="6"/>
      <c r="GF266" s="6"/>
      <c r="GG266" s="6"/>
      <c r="GH266" s="6"/>
      <c r="GI266" s="6"/>
      <c r="GJ266" s="6"/>
      <c r="GK266" s="6"/>
      <c r="GL266" s="6"/>
      <c r="GM266" s="6"/>
      <c r="GN266" s="6"/>
      <c r="GO266" s="6"/>
      <c r="GP266" s="6"/>
      <c r="GQ266" s="6"/>
      <c r="GR266" s="6"/>
      <c r="GS266" s="6"/>
      <c r="GT266" s="6"/>
      <c r="GU266" s="6"/>
      <c r="GV266" s="6"/>
      <c r="GW266" s="6"/>
      <c r="GX266" s="6"/>
      <c r="GY266" s="6"/>
      <c r="GZ266" s="6"/>
      <c r="HA266" s="6"/>
      <c r="HB266" s="6"/>
      <c r="HC266" s="6"/>
      <c r="HD266" s="6"/>
      <c r="HE266" s="6"/>
      <c r="HF266" s="6"/>
      <c r="HG266" s="6"/>
      <c r="HH266" s="6"/>
      <c r="HI266" s="6"/>
      <c r="HJ266" s="6"/>
      <c r="HK266" s="6"/>
      <c r="HL266" s="6"/>
      <c r="HM266" s="6"/>
      <c r="HN266" s="6"/>
      <c r="HO266" s="6"/>
      <c r="HP266" s="6"/>
      <c r="HQ266" s="6"/>
      <c r="HR266" s="6"/>
      <c r="HS266" s="6"/>
      <c r="HT266" s="6"/>
      <c r="HU266" s="6"/>
      <c r="HV266" s="6"/>
      <c r="HW266" s="6"/>
      <c r="HX266" s="6"/>
      <c r="HY266" s="6"/>
      <c r="HZ266" s="6"/>
      <c r="IA266" s="6"/>
      <c r="IB266" s="6"/>
      <c r="IC266" s="6"/>
      <c r="ID266" s="6"/>
      <c r="IE266" s="6"/>
      <c r="IF266" s="6"/>
      <c r="IG266" s="6"/>
      <c r="IH266" s="6"/>
      <c r="II266" s="6"/>
      <c r="IJ266" s="6"/>
      <c r="IK266" s="6"/>
      <c r="IL266" s="6"/>
    </row>
    <row r="267" spans="1:246" s="5" customFormat="1" x14ac:dyDescent="0.85">
      <c r="A267" s="6"/>
      <c r="B267" s="6"/>
      <c r="C267" s="40"/>
      <c r="D267" s="6"/>
      <c r="E267" s="6"/>
      <c r="F267" s="41"/>
      <c r="G267" s="6"/>
      <c r="H267" s="6"/>
      <c r="I267" s="6"/>
      <c r="J267" s="42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FP267" s="6"/>
      <c r="FQ267" s="6"/>
      <c r="FR267" s="6"/>
      <c r="FS267" s="6"/>
      <c r="FT267" s="6"/>
      <c r="FU267" s="6"/>
      <c r="FV267" s="6"/>
      <c r="FW267" s="6"/>
      <c r="FX267" s="6"/>
      <c r="FY267" s="6"/>
      <c r="FZ267" s="6"/>
      <c r="GA267" s="6"/>
      <c r="GB267" s="6"/>
      <c r="GC267" s="6"/>
      <c r="GD267" s="6"/>
      <c r="GE267" s="6"/>
      <c r="GF267" s="6"/>
      <c r="GG267" s="6"/>
      <c r="GH267" s="6"/>
      <c r="GI267" s="6"/>
      <c r="GJ267" s="6"/>
      <c r="GK267" s="6"/>
      <c r="GL267" s="6"/>
      <c r="GM267" s="6"/>
      <c r="GN267" s="6"/>
      <c r="GO267" s="6"/>
      <c r="GP267" s="6"/>
      <c r="GQ267" s="6"/>
      <c r="GR267" s="6"/>
      <c r="GS267" s="6"/>
      <c r="GT267" s="6"/>
      <c r="GU267" s="6"/>
      <c r="GV267" s="6"/>
      <c r="GW267" s="6"/>
      <c r="GX267" s="6"/>
      <c r="GY267" s="6"/>
      <c r="GZ267" s="6"/>
      <c r="HA267" s="6"/>
      <c r="HB267" s="6"/>
      <c r="HC267" s="6"/>
      <c r="HD267" s="6"/>
      <c r="HE267" s="6"/>
      <c r="HF267" s="6"/>
      <c r="HG267" s="6"/>
      <c r="HH267" s="6"/>
      <c r="HI267" s="6"/>
      <c r="HJ267" s="6"/>
      <c r="HK267" s="6"/>
      <c r="HL267" s="6"/>
      <c r="HM267" s="6"/>
      <c r="HN267" s="6"/>
      <c r="HO267" s="6"/>
      <c r="HP267" s="6"/>
      <c r="HQ267" s="6"/>
      <c r="HR267" s="6"/>
      <c r="HS267" s="6"/>
      <c r="HT267" s="6"/>
      <c r="HU267" s="6"/>
      <c r="HV267" s="6"/>
      <c r="HW267" s="6"/>
      <c r="HX267" s="6"/>
      <c r="HY267" s="6"/>
      <c r="HZ267" s="6"/>
      <c r="IA267" s="6"/>
      <c r="IB267" s="6"/>
      <c r="IC267" s="6"/>
      <c r="ID267" s="6"/>
      <c r="IE267" s="6"/>
      <c r="IF267" s="6"/>
      <c r="IG267" s="6"/>
      <c r="IH267" s="6"/>
      <c r="II267" s="6"/>
      <c r="IJ267" s="6"/>
      <c r="IK267" s="6"/>
      <c r="IL267" s="6"/>
    </row>
    <row r="268" spans="1:246" s="5" customFormat="1" x14ac:dyDescent="0.85">
      <c r="A268" s="6"/>
      <c r="B268" s="6"/>
      <c r="C268" s="40"/>
      <c r="D268" s="6"/>
      <c r="E268" s="6"/>
      <c r="F268" s="41"/>
      <c r="G268" s="6"/>
      <c r="H268" s="6"/>
      <c r="I268" s="6"/>
      <c r="J268" s="42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FP268" s="6"/>
      <c r="FQ268" s="6"/>
      <c r="FR268" s="6"/>
      <c r="FS268" s="6"/>
      <c r="FT268" s="6"/>
      <c r="FU268" s="6"/>
      <c r="FV268" s="6"/>
      <c r="FW268" s="6"/>
      <c r="FX268" s="6"/>
      <c r="FY268" s="6"/>
      <c r="FZ268" s="6"/>
      <c r="GA268" s="6"/>
      <c r="GB268" s="6"/>
      <c r="GC268" s="6"/>
      <c r="GD268" s="6"/>
      <c r="GE268" s="6"/>
      <c r="GF268" s="6"/>
      <c r="GG268" s="6"/>
      <c r="GH268" s="6"/>
      <c r="GI268" s="6"/>
      <c r="GJ268" s="6"/>
      <c r="GK268" s="6"/>
      <c r="GL268" s="6"/>
      <c r="GM268" s="6"/>
      <c r="GN268" s="6"/>
      <c r="GO268" s="6"/>
      <c r="GP268" s="6"/>
      <c r="GQ268" s="6"/>
      <c r="GR268" s="6"/>
      <c r="GS268" s="6"/>
      <c r="GT268" s="6"/>
      <c r="GU268" s="6"/>
      <c r="GV268" s="6"/>
      <c r="GW268" s="6"/>
      <c r="GX268" s="6"/>
      <c r="GY268" s="6"/>
      <c r="GZ268" s="6"/>
      <c r="HA268" s="6"/>
      <c r="HB268" s="6"/>
      <c r="HC268" s="6"/>
      <c r="HD268" s="6"/>
      <c r="HE268" s="6"/>
      <c r="HF268" s="6"/>
      <c r="HG268" s="6"/>
      <c r="HH268" s="6"/>
      <c r="HI268" s="6"/>
      <c r="HJ268" s="6"/>
      <c r="HK268" s="6"/>
      <c r="HL268" s="6"/>
      <c r="HM268" s="6"/>
      <c r="HN268" s="6"/>
      <c r="HO268" s="6"/>
      <c r="HP268" s="6"/>
      <c r="HQ268" s="6"/>
      <c r="HR268" s="6"/>
      <c r="HS268" s="6"/>
      <c r="HT268" s="6"/>
      <c r="HU268" s="6"/>
      <c r="HV268" s="6"/>
      <c r="HW268" s="6"/>
      <c r="HX268" s="6"/>
      <c r="HY268" s="6"/>
      <c r="HZ268" s="6"/>
      <c r="IA268" s="6"/>
      <c r="IB268" s="6"/>
      <c r="IC268" s="6"/>
      <c r="ID268" s="6"/>
      <c r="IE268" s="6"/>
      <c r="IF268" s="6"/>
      <c r="IG268" s="6"/>
      <c r="IH268" s="6"/>
      <c r="II268" s="6"/>
      <c r="IJ268" s="6"/>
      <c r="IK268" s="6"/>
      <c r="IL268" s="6"/>
    </row>
    <row r="269" spans="1:246" s="5" customFormat="1" x14ac:dyDescent="0.85">
      <c r="A269" s="6"/>
      <c r="B269" s="6"/>
      <c r="C269" s="40"/>
      <c r="D269" s="6"/>
      <c r="E269" s="6"/>
      <c r="F269" s="41"/>
      <c r="G269" s="6"/>
      <c r="H269" s="6"/>
      <c r="I269" s="6"/>
      <c r="J269" s="42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FP269" s="6"/>
      <c r="FQ269" s="6"/>
      <c r="FR269" s="6"/>
      <c r="FS269" s="6"/>
      <c r="FT269" s="6"/>
      <c r="FU269" s="6"/>
      <c r="FV269" s="6"/>
      <c r="FW269" s="6"/>
      <c r="FX269" s="6"/>
      <c r="FY269" s="6"/>
      <c r="FZ269" s="6"/>
      <c r="GA269" s="6"/>
      <c r="GB269" s="6"/>
      <c r="GC269" s="6"/>
      <c r="GD269" s="6"/>
      <c r="GE269" s="6"/>
      <c r="GF269" s="6"/>
      <c r="GG269" s="6"/>
      <c r="GH269" s="6"/>
      <c r="GI269" s="6"/>
      <c r="GJ269" s="6"/>
      <c r="GK269" s="6"/>
      <c r="GL269" s="6"/>
      <c r="GM269" s="6"/>
      <c r="GN269" s="6"/>
      <c r="GO269" s="6"/>
      <c r="GP269" s="6"/>
      <c r="GQ269" s="6"/>
      <c r="GR269" s="6"/>
      <c r="GS269" s="6"/>
      <c r="GT269" s="6"/>
      <c r="GU269" s="6"/>
      <c r="GV269" s="6"/>
      <c r="GW269" s="6"/>
      <c r="GX269" s="6"/>
      <c r="GY269" s="6"/>
      <c r="GZ269" s="6"/>
      <c r="HA269" s="6"/>
      <c r="HB269" s="6"/>
      <c r="HC269" s="6"/>
      <c r="HD269" s="6"/>
      <c r="HE269" s="6"/>
      <c r="HF269" s="6"/>
      <c r="HG269" s="6"/>
      <c r="HH269" s="6"/>
      <c r="HI269" s="6"/>
      <c r="HJ269" s="6"/>
      <c r="HK269" s="6"/>
      <c r="HL269" s="6"/>
      <c r="HM269" s="6"/>
      <c r="HN269" s="6"/>
      <c r="HO269" s="6"/>
      <c r="HP269" s="6"/>
      <c r="HQ269" s="6"/>
      <c r="HR269" s="6"/>
      <c r="HS269" s="6"/>
      <c r="HT269" s="6"/>
      <c r="HU269" s="6"/>
      <c r="HV269" s="6"/>
      <c r="HW269" s="6"/>
      <c r="HX269" s="6"/>
      <c r="HY269" s="6"/>
      <c r="HZ269" s="6"/>
      <c r="IA269" s="6"/>
      <c r="IB269" s="6"/>
      <c r="IC269" s="6"/>
      <c r="ID269" s="6"/>
      <c r="IE269" s="6"/>
      <c r="IF269" s="6"/>
      <c r="IG269" s="6"/>
      <c r="IH269" s="6"/>
      <c r="II269" s="6"/>
      <c r="IJ269" s="6"/>
      <c r="IK269" s="6"/>
      <c r="IL269" s="6"/>
    </row>
    <row r="270" spans="1:246" s="5" customFormat="1" x14ac:dyDescent="0.85">
      <c r="A270" s="6"/>
      <c r="B270" s="6"/>
      <c r="C270" s="40"/>
      <c r="D270" s="6"/>
      <c r="E270" s="6"/>
      <c r="F270" s="41"/>
      <c r="G270" s="6"/>
      <c r="H270" s="6"/>
      <c r="I270" s="6"/>
      <c r="J270" s="42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FP270" s="6"/>
      <c r="FQ270" s="6"/>
      <c r="FR270" s="6"/>
      <c r="FS270" s="6"/>
      <c r="FT270" s="6"/>
      <c r="FU270" s="6"/>
      <c r="FV270" s="6"/>
      <c r="FW270" s="6"/>
      <c r="FX270" s="6"/>
      <c r="FY270" s="6"/>
      <c r="FZ270" s="6"/>
      <c r="GA270" s="6"/>
      <c r="GB270" s="6"/>
      <c r="GC270" s="6"/>
      <c r="GD270" s="6"/>
      <c r="GE270" s="6"/>
      <c r="GF270" s="6"/>
      <c r="GG270" s="6"/>
      <c r="GH270" s="6"/>
      <c r="GI270" s="6"/>
      <c r="GJ270" s="6"/>
      <c r="GK270" s="6"/>
      <c r="GL270" s="6"/>
      <c r="GM270" s="6"/>
      <c r="GN270" s="6"/>
      <c r="GO270" s="6"/>
      <c r="GP270" s="6"/>
      <c r="GQ270" s="6"/>
      <c r="GR270" s="6"/>
      <c r="GS270" s="6"/>
      <c r="GT270" s="6"/>
      <c r="GU270" s="6"/>
      <c r="GV270" s="6"/>
      <c r="GW270" s="6"/>
      <c r="GX270" s="6"/>
      <c r="GY270" s="6"/>
      <c r="GZ270" s="6"/>
      <c r="HA270" s="6"/>
      <c r="HB270" s="6"/>
      <c r="HC270" s="6"/>
      <c r="HD270" s="6"/>
      <c r="HE270" s="6"/>
      <c r="HF270" s="6"/>
      <c r="HG270" s="6"/>
      <c r="HH270" s="6"/>
      <c r="HI270" s="6"/>
      <c r="HJ270" s="6"/>
      <c r="HK270" s="6"/>
      <c r="HL270" s="6"/>
      <c r="HM270" s="6"/>
      <c r="HN270" s="6"/>
      <c r="HO270" s="6"/>
      <c r="HP270" s="6"/>
      <c r="HQ270" s="6"/>
      <c r="HR270" s="6"/>
      <c r="HS270" s="6"/>
      <c r="HT270" s="6"/>
      <c r="HU270" s="6"/>
      <c r="HV270" s="6"/>
      <c r="HW270" s="6"/>
      <c r="HX270" s="6"/>
      <c r="HY270" s="6"/>
      <c r="HZ270" s="6"/>
      <c r="IA270" s="6"/>
      <c r="IB270" s="6"/>
      <c r="IC270" s="6"/>
      <c r="ID270" s="6"/>
      <c r="IE270" s="6"/>
      <c r="IF270" s="6"/>
      <c r="IG270" s="6"/>
      <c r="IH270" s="6"/>
      <c r="II270" s="6"/>
      <c r="IJ270" s="6"/>
      <c r="IK270" s="6"/>
      <c r="IL270" s="6"/>
    </row>
    <row r="271" spans="1:246" s="5" customFormat="1" x14ac:dyDescent="0.85">
      <c r="A271" s="6"/>
      <c r="B271" s="6"/>
      <c r="C271" s="40"/>
      <c r="D271" s="6"/>
      <c r="E271" s="6"/>
      <c r="F271" s="41"/>
      <c r="G271" s="6"/>
      <c r="H271" s="6"/>
      <c r="I271" s="6"/>
      <c r="J271" s="42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FP271" s="6"/>
      <c r="FQ271" s="6"/>
      <c r="FR271" s="6"/>
      <c r="FS271" s="6"/>
      <c r="FT271" s="6"/>
      <c r="FU271" s="6"/>
      <c r="FV271" s="6"/>
      <c r="FW271" s="6"/>
      <c r="FX271" s="6"/>
      <c r="FY271" s="6"/>
      <c r="FZ271" s="6"/>
      <c r="GA271" s="6"/>
      <c r="GB271" s="6"/>
      <c r="GC271" s="6"/>
      <c r="GD271" s="6"/>
      <c r="GE271" s="6"/>
      <c r="GF271" s="6"/>
      <c r="GG271" s="6"/>
      <c r="GH271" s="6"/>
      <c r="GI271" s="6"/>
      <c r="GJ271" s="6"/>
      <c r="GK271" s="6"/>
      <c r="GL271" s="6"/>
      <c r="GM271" s="6"/>
      <c r="GN271" s="6"/>
      <c r="GO271" s="6"/>
      <c r="GP271" s="6"/>
      <c r="GQ271" s="6"/>
      <c r="GR271" s="6"/>
      <c r="GS271" s="6"/>
      <c r="GT271" s="6"/>
      <c r="GU271" s="6"/>
      <c r="GV271" s="6"/>
      <c r="GW271" s="6"/>
      <c r="GX271" s="6"/>
      <c r="GY271" s="6"/>
      <c r="GZ271" s="6"/>
      <c r="HA271" s="6"/>
      <c r="HB271" s="6"/>
      <c r="HC271" s="6"/>
      <c r="HD271" s="6"/>
      <c r="HE271" s="6"/>
      <c r="HF271" s="6"/>
      <c r="HG271" s="6"/>
      <c r="HH271" s="6"/>
      <c r="HI271" s="6"/>
      <c r="HJ271" s="6"/>
      <c r="HK271" s="6"/>
      <c r="HL271" s="6"/>
      <c r="HM271" s="6"/>
      <c r="HN271" s="6"/>
      <c r="HO271" s="6"/>
      <c r="HP271" s="6"/>
      <c r="HQ271" s="6"/>
      <c r="HR271" s="6"/>
      <c r="HS271" s="6"/>
      <c r="HT271" s="6"/>
      <c r="HU271" s="6"/>
      <c r="HV271" s="6"/>
      <c r="HW271" s="6"/>
      <c r="HX271" s="6"/>
      <c r="HY271" s="6"/>
      <c r="HZ271" s="6"/>
      <c r="IA271" s="6"/>
      <c r="IB271" s="6"/>
      <c r="IC271" s="6"/>
      <c r="ID271" s="6"/>
      <c r="IE271" s="6"/>
      <c r="IF271" s="6"/>
      <c r="IG271" s="6"/>
      <c r="IH271" s="6"/>
      <c r="II271" s="6"/>
      <c r="IJ271" s="6"/>
      <c r="IK271" s="6"/>
      <c r="IL271" s="6"/>
    </row>
    <row r="272" spans="1:246" s="5" customFormat="1" x14ac:dyDescent="0.85">
      <c r="A272" s="6"/>
      <c r="B272" s="6"/>
      <c r="C272" s="40"/>
      <c r="D272" s="6"/>
      <c r="E272" s="6"/>
      <c r="F272" s="41"/>
      <c r="G272" s="6"/>
      <c r="H272" s="6"/>
      <c r="I272" s="6"/>
      <c r="J272" s="42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FP272" s="6"/>
      <c r="FQ272" s="6"/>
      <c r="FR272" s="6"/>
      <c r="FS272" s="6"/>
      <c r="FT272" s="6"/>
      <c r="FU272" s="6"/>
      <c r="FV272" s="6"/>
      <c r="FW272" s="6"/>
      <c r="FX272" s="6"/>
      <c r="FY272" s="6"/>
      <c r="FZ272" s="6"/>
      <c r="GA272" s="6"/>
      <c r="GB272" s="6"/>
      <c r="GC272" s="6"/>
      <c r="GD272" s="6"/>
      <c r="GE272" s="6"/>
      <c r="GF272" s="6"/>
      <c r="GG272" s="6"/>
      <c r="GH272" s="6"/>
      <c r="GI272" s="6"/>
      <c r="GJ272" s="6"/>
      <c r="GK272" s="6"/>
      <c r="GL272" s="6"/>
      <c r="GM272" s="6"/>
      <c r="GN272" s="6"/>
      <c r="GO272" s="6"/>
      <c r="GP272" s="6"/>
      <c r="GQ272" s="6"/>
      <c r="GR272" s="6"/>
      <c r="GS272" s="6"/>
      <c r="GT272" s="6"/>
      <c r="GU272" s="6"/>
      <c r="GV272" s="6"/>
      <c r="GW272" s="6"/>
      <c r="GX272" s="6"/>
      <c r="GY272" s="6"/>
      <c r="GZ272" s="6"/>
      <c r="HA272" s="6"/>
      <c r="HB272" s="6"/>
      <c r="HC272" s="6"/>
      <c r="HD272" s="6"/>
      <c r="HE272" s="6"/>
      <c r="HF272" s="6"/>
      <c r="HG272" s="6"/>
      <c r="HH272" s="6"/>
      <c r="HI272" s="6"/>
      <c r="HJ272" s="6"/>
      <c r="HK272" s="6"/>
      <c r="HL272" s="6"/>
      <c r="HM272" s="6"/>
      <c r="HN272" s="6"/>
      <c r="HO272" s="6"/>
      <c r="HP272" s="6"/>
      <c r="HQ272" s="6"/>
      <c r="HR272" s="6"/>
      <c r="HS272" s="6"/>
      <c r="HT272" s="6"/>
      <c r="HU272" s="6"/>
      <c r="HV272" s="6"/>
      <c r="HW272" s="6"/>
      <c r="HX272" s="6"/>
      <c r="HY272" s="6"/>
      <c r="HZ272" s="6"/>
      <c r="IA272" s="6"/>
      <c r="IB272" s="6"/>
      <c r="IC272" s="6"/>
      <c r="ID272" s="6"/>
      <c r="IE272" s="6"/>
      <c r="IF272" s="6"/>
      <c r="IG272" s="6"/>
      <c r="IH272" s="6"/>
      <c r="II272" s="6"/>
      <c r="IJ272" s="6"/>
      <c r="IK272" s="6"/>
      <c r="IL272" s="6"/>
    </row>
    <row r="273" spans="1:246" s="5" customFormat="1" x14ac:dyDescent="0.85">
      <c r="A273" s="6"/>
      <c r="B273" s="6"/>
      <c r="C273" s="40"/>
      <c r="D273" s="6"/>
      <c r="E273" s="6"/>
      <c r="F273" s="41"/>
      <c r="G273" s="6"/>
      <c r="H273" s="6"/>
      <c r="I273" s="6"/>
      <c r="J273" s="42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FP273" s="6"/>
      <c r="FQ273" s="6"/>
      <c r="FR273" s="6"/>
      <c r="FS273" s="6"/>
      <c r="FT273" s="6"/>
      <c r="FU273" s="6"/>
      <c r="FV273" s="6"/>
      <c r="FW273" s="6"/>
      <c r="FX273" s="6"/>
      <c r="FY273" s="6"/>
      <c r="FZ273" s="6"/>
      <c r="GA273" s="6"/>
      <c r="GB273" s="6"/>
      <c r="GC273" s="6"/>
      <c r="GD273" s="6"/>
      <c r="GE273" s="6"/>
      <c r="GF273" s="6"/>
      <c r="GG273" s="6"/>
      <c r="GH273" s="6"/>
      <c r="GI273" s="6"/>
      <c r="GJ273" s="6"/>
      <c r="GK273" s="6"/>
      <c r="GL273" s="6"/>
      <c r="GM273" s="6"/>
      <c r="GN273" s="6"/>
      <c r="GO273" s="6"/>
      <c r="GP273" s="6"/>
      <c r="GQ273" s="6"/>
      <c r="GR273" s="6"/>
      <c r="GS273" s="6"/>
      <c r="GT273" s="6"/>
      <c r="GU273" s="6"/>
      <c r="GV273" s="6"/>
      <c r="GW273" s="6"/>
      <c r="GX273" s="6"/>
      <c r="GY273" s="6"/>
      <c r="GZ273" s="6"/>
      <c r="HA273" s="6"/>
      <c r="HB273" s="6"/>
      <c r="HC273" s="6"/>
      <c r="HD273" s="6"/>
      <c r="HE273" s="6"/>
      <c r="HF273" s="6"/>
      <c r="HG273" s="6"/>
      <c r="HH273" s="6"/>
      <c r="HI273" s="6"/>
      <c r="HJ273" s="6"/>
      <c r="HK273" s="6"/>
      <c r="HL273" s="6"/>
      <c r="HM273" s="6"/>
      <c r="HN273" s="6"/>
      <c r="HO273" s="6"/>
      <c r="HP273" s="6"/>
      <c r="HQ273" s="6"/>
      <c r="HR273" s="6"/>
      <c r="HS273" s="6"/>
      <c r="HT273" s="6"/>
      <c r="HU273" s="6"/>
      <c r="HV273" s="6"/>
      <c r="HW273" s="6"/>
      <c r="HX273" s="6"/>
      <c r="HY273" s="6"/>
      <c r="HZ273" s="6"/>
      <c r="IA273" s="6"/>
      <c r="IB273" s="6"/>
      <c r="IC273" s="6"/>
      <c r="ID273" s="6"/>
      <c r="IE273" s="6"/>
      <c r="IF273" s="6"/>
      <c r="IG273" s="6"/>
      <c r="IH273" s="6"/>
      <c r="II273" s="6"/>
      <c r="IJ273" s="6"/>
      <c r="IK273" s="6"/>
      <c r="IL273" s="6"/>
    </row>
    <row r="274" spans="1:246" s="5" customFormat="1" x14ac:dyDescent="0.85">
      <c r="A274" s="6"/>
      <c r="B274" s="6"/>
      <c r="C274" s="40"/>
      <c r="D274" s="6"/>
      <c r="E274" s="6"/>
      <c r="F274" s="41"/>
      <c r="G274" s="6"/>
      <c r="H274" s="6"/>
      <c r="I274" s="6"/>
      <c r="J274" s="42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FP274" s="6"/>
      <c r="FQ274" s="6"/>
      <c r="FR274" s="6"/>
      <c r="FS274" s="6"/>
      <c r="FT274" s="6"/>
      <c r="FU274" s="6"/>
      <c r="FV274" s="6"/>
      <c r="FW274" s="6"/>
      <c r="FX274" s="6"/>
      <c r="FY274" s="6"/>
      <c r="FZ274" s="6"/>
      <c r="GA274" s="6"/>
      <c r="GB274" s="6"/>
      <c r="GC274" s="6"/>
      <c r="GD274" s="6"/>
      <c r="GE274" s="6"/>
      <c r="GF274" s="6"/>
      <c r="GG274" s="6"/>
      <c r="GH274" s="6"/>
      <c r="GI274" s="6"/>
      <c r="GJ274" s="6"/>
      <c r="GK274" s="6"/>
      <c r="GL274" s="6"/>
      <c r="GM274" s="6"/>
      <c r="GN274" s="6"/>
      <c r="GO274" s="6"/>
      <c r="GP274" s="6"/>
      <c r="GQ274" s="6"/>
      <c r="GR274" s="6"/>
      <c r="GS274" s="6"/>
      <c r="GT274" s="6"/>
      <c r="GU274" s="6"/>
      <c r="GV274" s="6"/>
      <c r="GW274" s="6"/>
      <c r="GX274" s="6"/>
      <c r="GY274" s="6"/>
      <c r="GZ274" s="6"/>
      <c r="HA274" s="6"/>
      <c r="HB274" s="6"/>
      <c r="HC274" s="6"/>
      <c r="HD274" s="6"/>
      <c r="HE274" s="6"/>
      <c r="HF274" s="6"/>
      <c r="HG274" s="6"/>
      <c r="HH274" s="6"/>
      <c r="HI274" s="6"/>
      <c r="HJ274" s="6"/>
      <c r="HK274" s="6"/>
      <c r="HL274" s="6"/>
      <c r="HM274" s="6"/>
      <c r="HN274" s="6"/>
      <c r="HO274" s="6"/>
      <c r="HP274" s="6"/>
      <c r="HQ274" s="6"/>
      <c r="HR274" s="6"/>
      <c r="HS274" s="6"/>
      <c r="HT274" s="6"/>
      <c r="HU274" s="6"/>
      <c r="HV274" s="6"/>
      <c r="HW274" s="6"/>
      <c r="HX274" s="6"/>
      <c r="HY274" s="6"/>
      <c r="HZ274" s="6"/>
      <c r="IA274" s="6"/>
      <c r="IB274" s="6"/>
      <c r="IC274" s="6"/>
      <c r="ID274" s="6"/>
      <c r="IE274" s="6"/>
      <c r="IF274" s="6"/>
      <c r="IG274" s="6"/>
      <c r="IH274" s="6"/>
      <c r="II274" s="6"/>
      <c r="IJ274" s="6"/>
      <c r="IK274" s="6"/>
      <c r="IL274" s="6"/>
    </row>
    <row r="275" spans="1:246" s="5" customFormat="1" x14ac:dyDescent="0.85">
      <c r="A275" s="6"/>
      <c r="B275" s="6"/>
      <c r="C275" s="40"/>
      <c r="D275" s="6"/>
      <c r="E275" s="6"/>
      <c r="F275" s="41"/>
      <c r="G275" s="6"/>
      <c r="H275" s="6"/>
      <c r="I275" s="6"/>
      <c r="J275" s="42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FP275" s="6"/>
      <c r="FQ275" s="6"/>
      <c r="FR275" s="6"/>
      <c r="FS275" s="6"/>
      <c r="FT275" s="6"/>
      <c r="FU275" s="6"/>
      <c r="FV275" s="6"/>
      <c r="FW275" s="6"/>
      <c r="FX275" s="6"/>
      <c r="FY275" s="6"/>
      <c r="FZ275" s="6"/>
      <c r="GA275" s="6"/>
      <c r="GB275" s="6"/>
      <c r="GC275" s="6"/>
      <c r="GD275" s="6"/>
      <c r="GE275" s="6"/>
      <c r="GF275" s="6"/>
      <c r="GG275" s="6"/>
      <c r="GH275" s="6"/>
      <c r="GI275" s="6"/>
      <c r="GJ275" s="6"/>
      <c r="GK275" s="6"/>
      <c r="GL275" s="6"/>
      <c r="GM275" s="6"/>
      <c r="GN275" s="6"/>
      <c r="GO275" s="6"/>
      <c r="GP275" s="6"/>
      <c r="GQ275" s="6"/>
      <c r="GR275" s="6"/>
      <c r="GS275" s="6"/>
      <c r="GT275" s="6"/>
      <c r="GU275" s="6"/>
      <c r="GV275" s="6"/>
      <c r="GW275" s="6"/>
      <c r="GX275" s="6"/>
      <c r="GY275" s="6"/>
      <c r="GZ275" s="6"/>
      <c r="HA275" s="6"/>
      <c r="HB275" s="6"/>
      <c r="HC275" s="6"/>
      <c r="HD275" s="6"/>
      <c r="HE275" s="6"/>
      <c r="HF275" s="6"/>
      <c r="HG275" s="6"/>
      <c r="HH275" s="6"/>
      <c r="HI275" s="6"/>
      <c r="HJ275" s="6"/>
      <c r="HK275" s="6"/>
      <c r="HL275" s="6"/>
      <c r="HM275" s="6"/>
      <c r="HN275" s="6"/>
      <c r="HO275" s="6"/>
      <c r="HP275" s="6"/>
      <c r="HQ275" s="6"/>
      <c r="HR275" s="6"/>
      <c r="HS275" s="6"/>
      <c r="HT275" s="6"/>
      <c r="HU275" s="6"/>
      <c r="HV275" s="6"/>
      <c r="HW275" s="6"/>
      <c r="HX275" s="6"/>
      <c r="HY275" s="6"/>
      <c r="HZ275" s="6"/>
      <c r="IA275" s="6"/>
      <c r="IB275" s="6"/>
      <c r="IC275" s="6"/>
      <c r="ID275" s="6"/>
      <c r="IE275" s="6"/>
      <c r="IF275" s="6"/>
      <c r="IG275" s="6"/>
      <c r="IH275" s="6"/>
      <c r="II275" s="6"/>
      <c r="IJ275" s="6"/>
      <c r="IK275" s="6"/>
      <c r="IL275" s="6"/>
    </row>
    <row r="276" spans="1:246" s="5" customFormat="1" x14ac:dyDescent="0.85">
      <c r="A276" s="6"/>
      <c r="B276" s="6"/>
      <c r="C276" s="40"/>
      <c r="D276" s="6"/>
      <c r="E276" s="6"/>
      <c r="F276" s="41"/>
      <c r="G276" s="6"/>
      <c r="H276" s="6"/>
      <c r="I276" s="6"/>
      <c r="J276" s="42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FP276" s="6"/>
      <c r="FQ276" s="6"/>
      <c r="FR276" s="6"/>
      <c r="FS276" s="6"/>
      <c r="FT276" s="6"/>
      <c r="FU276" s="6"/>
      <c r="FV276" s="6"/>
      <c r="FW276" s="6"/>
      <c r="FX276" s="6"/>
      <c r="FY276" s="6"/>
      <c r="FZ276" s="6"/>
      <c r="GA276" s="6"/>
      <c r="GB276" s="6"/>
      <c r="GC276" s="6"/>
      <c r="GD276" s="6"/>
      <c r="GE276" s="6"/>
      <c r="GF276" s="6"/>
      <c r="GG276" s="6"/>
      <c r="GH276" s="6"/>
      <c r="GI276" s="6"/>
      <c r="GJ276" s="6"/>
      <c r="GK276" s="6"/>
      <c r="GL276" s="6"/>
      <c r="GM276" s="6"/>
      <c r="GN276" s="6"/>
      <c r="GO276" s="6"/>
      <c r="GP276" s="6"/>
      <c r="GQ276" s="6"/>
      <c r="GR276" s="6"/>
      <c r="GS276" s="6"/>
      <c r="GT276" s="6"/>
      <c r="GU276" s="6"/>
      <c r="GV276" s="6"/>
      <c r="GW276" s="6"/>
      <c r="GX276" s="6"/>
      <c r="GY276" s="6"/>
      <c r="GZ276" s="6"/>
      <c r="HA276" s="6"/>
      <c r="HB276" s="6"/>
      <c r="HC276" s="6"/>
      <c r="HD276" s="6"/>
      <c r="HE276" s="6"/>
      <c r="HF276" s="6"/>
      <c r="HG276" s="6"/>
      <c r="HH276" s="6"/>
      <c r="HI276" s="6"/>
      <c r="HJ276" s="6"/>
      <c r="HK276" s="6"/>
      <c r="HL276" s="6"/>
      <c r="HM276" s="6"/>
      <c r="HN276" s="6"/>
      <c r="HO276" s="6"/>
      <c r="HP276" s="6"/>
      <c r="HQ276" s="6"/>
      <c r="HR276" s="6"/>
      <c r="HS276" s="6"/>
      <c r="HT276" s="6"/>
      <c r="HU276" s="6"/>
      <c r="HV276" s="6"/>
      <c r="HW276" s="6"/>
      <c r="HX276" s="6"/>
      <c r="HY276" s="6"/>
      <c r="HZ276" s="6"/>
      <c r="IA276" s="6"/>
      <c r="IB276" s="6"/>
      <c r="IC276" s="6"/>
      <c r="ID276" s="6"/>
      <c r="IE276" s="6"/>
      <c r="IF276" s="6"/>
      <c r="IG276" s="6"/>
      <c r="IH276" s="6"/>
      <c r="II276" s="6"/>
      <c r="IJ276" s="6"/>
      <c r="IK276" s="6"/>
      <c r="IL276" s="6"/>
    </row>
    <row r="277" spans="1:246" s="5" customFormat="1" x14ac:dyDescent="0.85">
      <c r="A277" s="6"/>
      <c r="B277" s="6"/>
      <c r="C277" s="40"/>
      <c r="D277" s="6"/>
      <c r="E277" s="6"/>
      <c r="F277" s="41"/>
      <c r="G277" s="6"/>
      <c r="H277" s="6"/>
      <c r="I277" s="6"/>
      <c r="J277" s="42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FP277" s="6"/>
      <c r="FQ277" s="6"/>
      <c r="FR277" s="6"/>
      <c r="FS277" s="6"/>
      <c r="FT277" s="6"/>
      <c r="FU277" s="6"/>
      <c r="FV277" s="6"/>
      <c r="FW277" s="6"/>
      <c r="FX277" s="6"/>
      <c r="FY277" s="6"/>
      <c r="FZ277" s="6"/>
      <c r="GA277" s="6"/>
      <c r="GB277" s="6"/>
      <c r="GC277" s="6"/>
      <c r="GD277" s="6"/>
      <c r="GE277" s="6"/>
      <c r="GF277" s="6"/>
      <c r="GG277" s="6"/>
      <c r="GH277" s="6"/>
      <c r="GI277" s="6"/>
      <c r="GJ277" s="6"/>
      <c r="GK277" s="6"/>
      <c r="GL277" s="6"/>
      <c r="GM277" s="6"/>
      <c r="GN277" s="6"/>
      <c r="GO277" s="6"/>
      <c r="GP277" s="6"/>
      <c r="GQ277" s="6"/>
      <c r="GR277" s="6"/>
      <c r="GS277" s="6"/>
      <c r="GT277" s="6"/>
      <c r="GU277" s="6"/>
      <c r="GV277" s="6"/>
      <c r="GW277" s="6"/>
      <c r="GX277" s="6"/>
      <c r="GY277" s="6"/>
      <c r="GZ277" s="6"/>
      <c r="HA277" s="6"/>
      <c r="HB277" s="6"/>
      <c r="HC277" s="6"/>
      <c r="HD277" s="6"/>
      <c r="HE277" s="6"/>
      <c r="HF277" s="6"/>
      <c r="HG277" s="6"/>
      <c r="HH277" s="6"/>
      <c r="HI277" s="6"/>
      <c r="HJ277" s="6"/>
      <c r="HK277" s="6"/>
      <c r="HL277" s="6"/>
      <c r="HM277" s="6"/>
      <c r="HN277" s="6"/>
      <c r="HO277" s="6"/>
      <c r="HP277" s="6"/>
      <c r="HQ277" s="6"/>
      <c r="HR277" s="6"/>
      <c r="HS277" s="6"/>
      <c r="HT277" s="6"/>
      <c r="HU277" s="6"/>
      <c r="HV277" s="6"/>
      <c r="HW277" s="6"/>
      <c r="HX277" s="6"/>
      <c r="HY277" s="6"/>
      <c r="HZ277" s="6"/>
      <c r="IA277" s="6"/>
      <c r="IB277" s="6"/>
      <c r="IC277" s="6"/>
      <c r="ID277" s="6"/>
      <c r="IE277" s="6"/>
      <c r="IF277" s="6"/>
      <c r="IG277" s="6"/>
      <c r="IH277" s="6"/>
      <c r="II277" s="6"/>
      <c r="IJ277" s="6"/>
      <c r="IK277" s="6"/>
      <c r="IL277" s="6"/>
    </row>
    <row r="278" spans="1:246" s="5" customFormat="1" x14ac:dyDescent="0.85">
      <c r="A278" s="6"/>
      <c r="B278" s="6"/>
      <c r="C278" s="40"/>
      <c r="D278" s="6"/>
      <c r="E278" s="6"/>
      <c r="F278" s="41"/>
      <c r="G278" s="6"/>
      <c r="H278" s="6"/>
      <c r="I278" s="6"/>
      <c r="J278" s="42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FP278" s="6"/>
      <c r="FQ278" s="6"/>
      <c r="FR278" s="6"/>
      <c r="FS278" s="6"/>
      <c r="FT278" s="6"/>
      <c r="FU278" s="6"/>
      <c r="FV278" s="6"/>
      <c r="FW278" s="6"/>
      <c r="FX278" s="6"/>
      <c r="FY278" s="6"/>
      <c r="FZ278" s="6"/>
      <c r="GA278" s="6"/>
      <c r="GB278" s="6"/>
      <c r="GC278" s="6"/>
      <c r="GD278" s="6"/>
      <c r="GE278" s="6"/>
      <c r="GF278" s="6"/>
      <c r="GG278" s="6"/>
      <c r="GH278" s="6"/>
      <c r="GI278" s="6"/>
      <c r="GJ278" s="6"/>
      <c r="GK278" s="6"/>
      <c r="GL278" s="6"/>
      <c r="GM278" s="6"/>
      <c r="GN278" s="6"/>
      <c r="GO278" s="6"/>
      <c r="GP278" s="6"/>
      <c r="GQ278" s="6"/>
      <c r="GR278" s="6"/>
      <c r="GS278" s="6"/>
      <c r="GT278" s="6"/>
      <c r="GU278" s="6"/>
      <c r="GV278" s="6"/>
      <c r="GW278" s="6"/>
      <c r="GX278" s="6"/>
      <c r="GY278" s="6"/>
      <c r="GZ278" s="6"/>
      <c r="HA278" s="6"/>
      <c r="HB278" s="6"/>
      <c r="HC278" s="6"/>
      <c r="HD278" s="6"/>
      <c r="HE278" s="6"/>
      <c r="HF278" s="6"/>
      <c r="HG278" s="6"/>
      <c r="HH278" s="6"/>
      <c r="HI278" s="6"/>
      <c r="HJ278" s="6"/>
      <c r="HK278" s="6"/>
      <c r="HL278" s="6"/>
      <c r="HM278" s="6"/>
      <c r="HN278" s="6"/>
      <c r="HO278" s="6"/>
      <c r="HP278" s="6"/>
      <c r="HQ278" s="6"/>
      <c r="HR278" s="6"/>
      <c r="HS278" s="6"/>
      <c r="HT278" s="6"/>
      <c r="HU278" s="6"/>
      <c r="HV278" s="6"/>
      <c r="HW278" s="6"/>
      <c r="HX278" s="6"/>
      <c r="HY278" s="6"/>
      <c r="HZ278" s="6"/>
      <c r="IA278" s="6"/>
      <c r="IB278" s="6"/>
      <c r="IC278" s="6"/>
      <c r="ID278" s="6"/>
      <c r="IE278" s="6"/>
      <c r="IF278" s="6"/>
      <c r="IG278" s="6"/>
      <c r="IH278" s="6"/>
      <c r="II278" s="6"/>
      <c r="IJ278" s="6"/>
      <c r="IK278" s="6"/>
      <c r="IL278" s="6"/>
    </row>
    <row r="279" spans="1:246" s="5" customFormat="1" x14ac:dyDescent="0.85">
      <c r="A279" s="6"/>
      <c r="B279" s="6"/>
      <c r="C279" s="40"/>
      <c r="D279" s="6"/>
      <c r="E279" s="6"/>
      <c r="F279" s="41"/>
      <c r="G279" s="6"/>
      <c r="H279" s="6"/>
      <c r="I279" s="6"/>
      <c r="J279" s="42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FP279" s="6"/>
      <c r="FQ279" s="6"/>
      <c r="FR279" s="6"/>
      <c r="FS279" s="6"/>
      <c r="FT279" s="6"/>
      <c r="FU279" s="6"/>
      <c r="FV279" s="6"/>
      <c r="FW279" s="6"/>
      <c r="FX279" s="6"/>
      <c r="FY279" s="6"/>
      <c r="FZ279" s="6"/>
      <c r="GA279" s="6"/>
      <c r="GB279" s="6"/>
      <c r="GC279" s="6"/>
      <c r="GD279" s="6"/>
      <c r="GE279" s="6"/>
      <c r="GF279" s="6"/>
      <c r="GG279" s="6"/>
      <c r="GH279" s="6"/>
      <c r="GI279" s="6"/>
      <c r="GJ279" s="6"/>
      <c r="GK279" s="6"/>
      <c r="GL279" s="6"/>
      <c r="GM279" s="6"/>
      <c r="GN279" s="6"/>
      <c r="GO279" s="6"/>
      <c r="GP279" s="6"/>
      <c r="GQ279" s="6"/>
      <c r="GR279" s="6"/>
      <c r="GS279" s="6"/>
      <c r="GT279" s="6"/>
      <c r="GU279" s="6"/>
      <c r="GV279" s="6"/>
      <c r="GW279" s="6"/>
      <c r="GX279" s="6"/>
      <c r="GY279" s="6"/>
      <c r="GZ279" s="6"/>
      <c r="HA279" s="6"/>
      <c r="HB279" s="6"/>
      <c r="HC279" s="6"/>
      <c r="HD279" s="6"/>
      <c r="HE279" s="6"/>
      <c r="HF279" s="6"/>
      <c r="HG279" s="6"/>
      <c r="HH279" s="6"/>
      <c r="HI279" s="6"/>
      <c r="HJ279" s="6"/>
      <c r="HK279" s="6"/>
      <c r="HL279" s="6"/>
      <c r="HM279" s="6"/>
      <c r="HN279" s="6"/>
      <c r="HO279" s="6"/>
      <c r="HP279" s="6"/>
      <c r="HQ279" s="6"/>
      <c r="HR279" s="6"/>
      <c r="HS279" s="6"/>
      <c r="HT279" s="6"/>
      <c r="HU279" s="6"/>
      <c r="HV279" s="6"/>
      <c r="HW279" s="6"/>
      <c r="HX279" s="6"/>
      <c r="HY279" s="6"/>
      <c r="HZ279" s="6"/>
      <c r="IA279" s="6"/>
      <c r="IB279" s="6"/>
      <c r="IC279" s="6"/>
      <c r="ID279" s="6"/>
      <c r="IE279" s="6"/>
      <c r="IF279" s="6"/>
      <c r="IG279" s="6"/>
      <c r="IH279" s="6"/>
      <c r="II279" s="6"/>
      <c r="IJ279" s="6"/>
      <c r="IK279" s="6"/>
      <c r="IL279" s="6"/>
    </row>
    <row r="280" spans="1:246" s="5" customFormat="1" x14ac:dyDescent="0.85">
      <c r="A280" s="6"/>
      <c r="B280" s="6"/>
      <c r="C280" s="40"/>
      <c r="D280" s="6"/>
      <c r="E280" s="6"/>
      <c r="F280" s="41"/>
      <c r="G280" s="6"/>
      <c r="H280" s="6"/>
      <c r="I280" s="6"/>
      <c r="J280" s="42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FP280" s="6"/>
      <c r="FQ280" s="6"/>
      <c r="FR280" s="6"/>
      <c r="FS280" s="6"/>
      <c r="FT280" s="6"/>
      <c r="FU280" s="6"/>
      <c r="FV280" s="6"/>
      <c r="FW280" s="6"/>
      <c r="FX280" s="6"/>
      <c r="FY280" s="6"/>
      <c r="FZ280" s="6"/>
      <c r="GA280" s="6"/>
      <c r="GB280" s="6"/>
      <c r="GC280" s="6"/>
      <c r="GD280" s="6"/>
      <c r="GE280" s="6"/>
      <c r="GF280" s="6"/>
      <c r="GG280" s="6"/>
      <c r="GH280" s="6"/>
      <c r="GI280" s="6"/>
      <c r="GJ280" s="6"/>
      <c r="GK280" s="6"/>
      <c r="GL280" s="6"/>
      <c r="GM280" s="6"/>
      <c r="GN280" s="6"/>
      <c r="GO280" s="6"/>
      <c r="GP280" s="6"/>
      <c r="GQ280" s="6"/>
      <c r="GR280" s="6"/>
      <c r="GS280" s="6"/>
      <c r="GT280" s="6"/>
      <c r="GU280" s="6"/>
      <c r="GV280" s="6"/>
      <c r="GW280" s="6"/>
      <c r="GX280" s="6"/>
      <c r="GY280" s="6"/>
      <c r="GZ280" s="6"/>
      <c r="HA280" s="6"/>
      <c r="HB280" s="6"/>
      <c r="HC280" s="6"/>
      <c r="HD280" s="6"/>
      <c r="HE280" s="6"/>
      <c r="HF280" s="6"/>
      <c r="HG280" s="6"/>
      <c r="HH280" s="6"/>
      <c r="HI280" s="6"/>
      <c r="HJ280" s="6"/>
      <c r="HK280" s="6"/>
      <c r="HL280" s="6"/>
      <c r="HM280" s="6"/>
      <c r="HN280" s="6"/>
      <c r="HO280" s="6"/>
      <c r="HP280" s="6"/>
      <c r="HQ280" s="6"/>
      <c r="HR280" s="6"/>
      <c r="HS280" s="6"/>
      <c r="HT280" s="6"/>
      <c r="HU280" s="6"/>
      <c r="HV280" s="6"/>
      <c r="HW280" s="6"/>
      <c r="HX280" s="6"/>
      <c r="HY280" s="6"/>
      <c r="HZ280" s="6"/>
      <c r="IA280" s="6"/>
      <c r="IB280" s="6"/>
      <c r="IC280" s="6"/>
      <c r="ID280" s="6"/>
      <c r="IE280" s="6"/>
      <c r="IF280" s="6"/>
      <c r="IG280" s="6"/>
      <c r="IH280" s="6"/>
      <c r="II280" s="6"/>
      <c r="IJ280" s="6"/>
      <c r="IK280" s="6"/>
      <c r="IL280" s="6"/>
    </row>
    <row r="281" spans="1:246" s="5" customFormat="1" x14ac:dyDescent="0.85">
      <c r="A281" s="6"/>
      <c r="B281" s="6"/>
      <c r="C281" s="40"/>
      <c r="D281" s="6"/>
      <c r="E281" s="6"/>
      <c r="F281" s="41"/>
      <c r="G281" s="6"/>
      <c r="H281" s="6"/>
      <c r="I281" s="6"/>
      <c r="J281" s="42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FP281" s="6"/>
      <c r="FQ281" s="6"/>
      <c r="FR281" s="6"/>
      <c r="FS281" s="6"/>
      <c r="FT281" s="6"/>
      <c r="FU281" s="6"/>
      <c r="FV281" s="6"/>
      <c r="FW281" s="6"/>
      <c r="FX281" s="6"/>
      <c r="FY281" s="6"/>
      <c r="FZ281" s="6"/>
      <c r="GA281" s="6"/>
      <c r="GB281" s="6"/>
      <c r="GC281" s="6"/>
      <c r="GD281" s="6"/>
      <c r="GE281" s="6"/>
      <c r="GF281" s="6"/>
      <c r="GG281" s="6"/>
      <c r="GH281" s="6"/>
      <c r="GI281" s="6"/>
      <c r="GJ281" s="6"/>
      <c r="GK281" s="6"/>
      <c r="GL281" s="6"/>
      <c r="GM281" s="6"/>
      <c r="GN281" s="6"/>
      <c r="GO281" s="6"/>
      <c r="GP281" s="6"/>
      <c r="GQ281" s="6"/>
      <c r="GR281" s="6"/>
      <c r="GS281" s="6"/>
      <c r="GT281" s="6"/>
      <c r="GU281" s="6"/>
      <c r="GV281" s="6"/>
      <c r="GW281" s="6"/>
      <c r="GX281" s="6"/>
      <c r="GY281" s="6"/>
      <c r="GZ281" s="6"/>
      <c r="HA281" s="6"/>
      <c r="HB281" s="6"/>
      <c r="HC281" s="6"/>
      <c r="HD281" s="6"/>
      <c r="HE281" s="6"/>
      <c r="HF281" s="6"/>
      <c r="HG281" s="6"/>
      <c r="HH281" s="6"/>
      <c r="HI281" s="6"/>
      <c r="HJ281" s="6"/>
      <c r="HK281" s="6"/>
      <c r="HL281" s="6"/>
      <c r="HM281" s="6"/>
      <c r="HN281" s="6"/>
      <c r="HO281" s="6"/>
      <c r="HP281" s="6"/>
      <c r="HQ281" s="6"/>
      <c r="HR281" s="6"/>
      <c r="HS281" s="6"/>
      <c r="HT281" s="6"/>
      <c r="HU281" s="6"/>
      <c r="HV281" s="6"/>
      <c r="HW281" s="6"/>
      <c r="HX281" s="6"/>
      <c r="HY281" s="6"/>
      <c r="HZ281" s="6"/>
      <c r="IA281" s="6"/>
      <c r="IB281" s="6"/>
      <c r="IC281" s="6"/>
      <c r="ID281" s="6"/>
      <c r="IE281" s="6"/>
      <c r="IF281" s="6"/>
      <c r="IG281" s="6"/>
      <c r="IH281" s="6"/>
      <c r="II281" s="6"/>
      <c r="IJ281" s="6"/>
      <c r="IK281" s="6"/>
      <c r="IL281" s="6"/>
    </row>
    <row r="282" spans="1:246" s="5" customFormat="1" x14ac:dyDescent="0.85">
      <c r="A282" s="6"/>
      <c r="B282" s="6"/>
      <c r="C282" s="40"/>
      <c r="D282" s="6"/>
      <c r="E282" s="6"/>
      <c r="F282" s="41"/>
      <c r="G282" s="6"/>
      <c r="H282" s="6"/>
      <c r="I282" s="6"/>
      <c r="J282" s="42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FP282" s="6"/>
      <c r="FQ282" s="6"/>
      <c r="FR282" s="6"/>
      <c r="FS282" s="6"/>
      <c r="FT282" s="6"/>
      <c r="FU282" s="6"/>
      <c r="FV282" s="6"/>
      <c r="FW282" s="6"/>
      <c r="FX282" s="6"/>
      <c r="FY282" s="6"/>
      <c r="FZ282" s="6"/>
      <c r="GA282" s="6"/>
      <c r="GB282" s="6"/>
      <c r="GC282" s="6"/>
      <c r="GD282" s="6"/>
      <c r="GE282" s="6"/>
      <c r="GF282" s="6"/>
      <c r="GG282" s="6"/>
      <c r="GH282" s="6"/>
      <c r="GI282" s="6"/>
      <c r="GJ282" s="6"/>
      <c r="GK282" s="6"/>
      <c r="GL282" s="6"/>
      <c r="GM282" s="6"/>
      <c r="GN282" s="6"/>
      <c r="GO282" s="6"/>
      <c r="GP282" s="6"/>
      <c r="GQ282" s="6"/>
      <c r="GR282" s="6"/>
      <c r="GS282" s="6"/>
      <c r="GT282" s="6"/>
      <c r="GU282" s="6"/>
      <c r="GV282" s="6"/>
      <c r="GW282" s="6"/>
      <c r="GX282" s="6"/>
      <c r="GY282" s="6"/>
      <c r="GZ282" s="6"/>
      <c r="HA282" s="6"/>
      <c r="HB282" s="6"/>
      <c r="HC282" s="6"/>
      <c r="HD282" s="6"/>
      <c r="HE282" s="6"/>
      <c r="HF282" s="6"/>
      <c r="HG282" s="6"/>
      <c r="HH282" s="6"/>
      <c r="HI282" s="6"/>
      <c r="HJ282" s="6"/>
      <c r="HK282" s="6"/>
      <c r="HL282" s="6"/>
      <c r="HM282" s="6"/>
      <c r="HN282" s="6"/>
      <c r="HO282" s="6"/>
      <c r="HP282" s="6"/>
      <c r="HQ282" s="6"/>
      <c r="HR282" s="6"/>
      <c r="HS282" s="6"/>
      <c r="HT282" s="6"/>
      <c r="HU282" s="6"/>
      <c r="HV282" s="6"/>
      <c r="HW282" s="6"/>
      <c r="HX282" s="6"/>
      <c r="HY282" s="6"/>
      <c r="HZ282" s="6"/>
      <c r="IA282" s="6"/>
      <c r="IB282" s="6"/>
      <c r="IC282" s="6"/>
      <c r="ID282" s="6"/>
      <c r="IE282" s="6"/>
      <c r="IF282" s="6"/>
      <c r="IG282" s="6"/>
      <c r="IH282" s="6"/>
      <c r="II282" s="6"/>
      <c r="IJ282" s="6"/>
      <c r="IK282" s="6"/>
      <c r="IL282" s="6"/>
    </row>
    <row r="283" spans="1:246" s="5" customFormat="1" x14ac:dyDescent="0.85">
      <c r="A283" s="6"/>
      <c r="B283" s="6"/>
      <c r="C283" s="40"/>
      <c r="D283" s="6"/>
      <c r="E283" s="6"/>
      <c r="F283" s="41"/>
      <c r="G283" s="6"/>
      <c r="H283" s="6"/>
      <c r="I283" s="6"/>
      <c r="J283" s="42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FP283" s="6"/>
      <c r="FQ283" s="6"/>
      <c r="FR283" s="6"/>
      <c r="FS283" s="6"/>
      <c r="FT283" s="6"/>
      <c r="FU283" s="6"/>
      <c r="FV283" s="6"/>
      <c r="FW283" s="6"/>
      <c r="FX283" s="6"/>
      <c r="FY283" s="6"/>
      <c r="FZ283" s="6"/>
      <c r="GA283" s="6"/>
      <c r="GB283" s="6"/>
      <c r="GC283" s="6"/>
      <c r="GD283" s="6"/>
      <c r="GE283" s="6"/>
      <c r="GF283" s="6"/>
      <c r="GG283" s="6"/>
      <c r="GH283" s="6"/>
      <c r="GI283" s="6"/>
      <c r="GJ283" s="6"/>
      <c r="GK283" s="6"/>
      <c r="GL283" s="6"/>
      <c r="GM283" s="6"/>
      <c r="GN283" s="6"/>
      <c r="GO283" s="6"/>
      <c r="GP283" s="6"/>
      <c r="GQ283" s="6"/>
      <c r="GR283" s="6"/>
      <c r="GS283" s="6"/>
      <c r="GT283" s="6"/>
      <c r="GU283" s="6"/>
      <c r="GV283" s="6"/>
      <c r="GW283" s="6"/>
      <c r="GX283" s="6"/>
      <c r="GY283" s="6"/>
      <c r="GZ283" s="6"/>
      <c r="HA283" s="6"/>
      <c r="HB283" s="6"/>
      <c r="HC283" s="6"/>
      <c r="HD283" s="6"/>
      <c r="HE283" s="6"/>
      <c r="HF283" s="6"/>
      <c r="HG283" s="6"/>
      <c r="HH283" s="6"/>
      <c r="HI283" s="6"/>
      <c r="HJ283" s="6"/>
      <c r="HK283" s="6"/>
      <c r="HL283" s="6"/>
      <c r="HM283" s="6"/>
      <c r="HN283" s="6"/>
      <c r="HO283" s="6"/>
      <c r="HP283" s="6"/>
      <c r="HQ283" s="6"/>
      <c r="HR283" s="6"/>
      <c r="HS283" s="6"/>
      <c r="HT283" s="6"/>
      <c r="HU283" s="6"/>
      <c r="HV283" s="6"/>
      <c r="HW283" s="6"/>
      <c r="HX283" s="6"/>
      <c r="HY283" s="6"/>
      <c r="HZ283" s="6"/>
      <c r="IA283" s="6"/>
      <c r="IB283" s="6"/>
      <c r="IC283" s="6"/>
      <c r="ID283" s="6"/>
      <c r="IE283" s="6"/>
      <c r="IF283" s="6"/>
      <c r="IG283" s="6"/>
      <c r="IH283" s="6"/>
      <c r="II283" s="6"/>
      <c r="IJ283" s="6"/>
      <c r="IK283" s="6"/>
      <c r="IL283" s="6"/>
    </row>
    <row r="284" spans="1:246" s="5" customFormat="1" x14ac:dyDescent="0.85">
      <c r="A284" s="6"/>
      <c r="B284" s="6"/>
      <c r="C284" s="40"/>
      <c r="D284" s="6"/>
      <c r="E284" s="6"/>
      <c r="F284" s="41"/>
      <c r="G284" s="6"/>
      <c r="H284" s="6"/>
      <c r="I284" s="6"/>
      <c r="J284" s="42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FP284" s="6"/>
      <c r="FQ284" s="6"/>
      <c r="FR284" s="6"/>
      <c r="FS284" s="6"/>
      <c r="FT284" s="6"/>
      <c r="FU284" s="6"/>
      <c r="FV284" s="6"/>
      <c r="FW284" s="6"/>
      <c r="FX284" s="6"/>
      <c r="FY284" s="6"/>
      <c r="FZ284" s="6"/>
      <c r="GA284" s="6"/>
      <c r="GB284" s="6"/>
      <c r="GC284" s="6"/>
      <c r="GD284" s="6"/>
      <c r="GE284" s="6"/>
      <c r="GF284" s="6"/>
      <c r="GG284" s="6"/>
      <c r="GH284" s="6"/>
      <c r="GI284" s="6"/>
      <c r="GJ284" s="6"/>
      <c r="GK284" s="6"/>
      <c r="GL284" s="6"/>
      <c r="GM284" s="6"/>
      <c r="GN284" s="6"/>
      <c r="GO284" s="6"/>
      <c r="GP284" s="6"/>
      <c r="GQ284" s="6"/>
      <c r="GR284" s="6"/>
      <c r="GS284" s="6"/>
      <c r="GT284" s="6"/>
      <c r="GU284" s="6"/>
      <c r="GV284" s="6"/>
      <c r="GW284" s="6"/>
      <c r="GX284" s="6"/>
      <c r="GY284" s="6"/>
      <c r="GZ284" s="6"/>
      <c r="HA284" s="6"/>
      <c r="HB284" s="6"/>
      <c r="HC284" s="6"/>
      <c r="HD284" s="6"/>
      <c r="HE284" s="6"/>
      <c r="HF284" s="6"/>
      <c r="HG284" s="6"/>
      <c r="HH284" s="6"/>
      <c r="HI284" s="6"/>
      <c r="HJ284" s="6"/>
      <c r="HK284" s="6"/>
      <c r="HL284" s="6"/>
      <c r="HM284" s="6"/>
      <c r="HN284" s="6"/>
      <c r="HO284" s="6"/>
      <c r="HP284" s="6"/>
      <c r="HQ284" s="6"/>
      <c r="HR284" s="6"/>
      <c r="HS284" s="6"/>
      <c r="HT284" s="6"/>
      <c r="HU284" s="6"/>
      <c r="HV284" s="6"/>
      <c r="HW284" s="6"/>
      <c r="HX284" s="6"/>
      <c r="HY284" s="6"/>
      <c r="HZ284" s="6"/>
      <c r="IA284" s="6"/>
      <c r="IB284" s="6"/>
      <c r="IC284" s="6"/>
      <c r="ID284" s="6"/>
      <c r="IE284" s="6"/>
      <c r="IF284" s="6"/>
      <c r="IG284" s="6"/>
      <c r="IH284" s="6"/>
      <c r="II284" s="6"/>
      <c r="IJ284" s="6"/>
      <c r="IK284" s="6"/>
      <c r="IL284" s="6"/>
    </row>
    <row r="285" spans="1:246" s="5" customFormat="1" x14ac:dyDescent="0.85">
      <c r="A285" s="6"/>
      <c r="B285" s="6"/>
      <c r="C285" s="40"/>
      <c r="D285" s="6"/>
      <c r="E285" s="6"/>
      <c r="F285" s="41"/>
      <c r="G285" s="6"/>
      <c r="H285" s="6"/>
      <c r="I285" s="6"/>
      <c r="J285" s="42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FP285" s="6"/>
      <c r="FQ285" s="6"/>
      <c r="FR285" s="6"/>
      <c r="FS285" s="6"/>
      <c r="FT285" s="6"/>
      <c r="FU285" s="6"/>
      <c r="FV285" s="6"/>
      <c r="FW285" s="6"/>
      <c r="FX285" s="6"/>
      <c r="FY285" s="6"/>
      <c r="FZ285" s="6"/>
      <c r="GA285" s="6"/>
      <c r="GB285" s="6"/>
      <c r="GC285" s="6"/>
      <c r="GD285" s="6"/>
      <c r="GE285" s="6"/>
      <c r="GF285" s="6"/>
      <c r="GG285" s="6"/>
      <c r="GH285" s="6"/>
      <c r="GI285" s="6"/>
      <c r="GJ285" s="6"/>
      <c r="GK285" s="6"/>
      <c r="GL285" s="6"/>
      <c r="GM285" s="6"/>
      <c r="GN285" s="6"/>
      <c r="GO285" s="6"/>
      <c r="GP285" s="6"/>
      <c r="GQ285" s="6"/>
      <c r="GR285" s="6"/>
      <c r="GS285" s="6"/>
      <c r="GT285" s="6"/>
      <c r="GU285" s="6"/>
      <c r="GV285" s="6"/>
      <c r="GW285" s="6"/>
      <c r="GX285" s="6"/>
      <c r="GY285" s="6"/>
      <c r="GZ285" s="6"/>
      <c r="HA285" s="6"/>
      <c r="HB285" s="6"/>
      <c r="HC285" s="6"/>
      <c r="HD285" s="6"/>
      <c r="HE285" s="6"/>
      <c r="HF285" s="6"/>
      <c r="HG285" s="6"/>
      <c r="HH285" s="6"/>
      <c r="HI285" s="6"/>
      <c r="HJ285" s="6"/>
      <c r="HK285" s="6"/>
      <c r="HL285" s="6"/>
      <c r="HM285" s="6"/>
      <c r="HN285" s="6"/>
      <c r="HO285" s="6"/>
      <c r="HP285" s="6"/>
      <c r="HQ285" s="6"/>
      <c r="HR285" s="6"/>
      <c r="HS285" s="6"/>
      <c r="HT285" s="6"/>
      <c r="HU285" s="6"/>
      <c r="HV285" s="6"/>
      <c r="HW285" s="6"/>
      <c r="HX285" s="6"/>
      <c r="HY285" s="6"/>
      <c r="HZ285" s="6"/>
      <c r="IA285" s="6"/>
      <c r="IB285" s="6"/>
      <c r="IC285" s="6"/>
      <c r="ID285" s="6"/>
      <c r="IE285" s="6"/>
      <c r="IF285" s="6"/>
      <c r="IG285" s="6"/>
      <c r="IH285" s="6"/>
      <c r="II285" s="6"/>
      <c r="IJ285" s="6"/>
      <c r="IK285" s="6"/>
      <c r="IL285" s="6"/>
    </row>
    <row r="286" spans="1:246" s="5" customFormat="1" x14ac:dyDescent="0.85">
      <c r="A286" s="6"/>
      <c r="B286" s="6"/>
      <c r="C286" s="40"/>
      <c r="D286" s="6"/>
      <c r="E286" s="6"/>
      <c r="F286" s="41"/>
      <c r="G286" s="6"/>
      <c r="H286" s="6"/>
      <c r="I286" s="6"/>
      <c r="J286" s="42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FP286" s="6"/>
      <c r="FQ286" s="6"/>
      <c r="FR286" s="6"/>
      <c r="FS286" s="6"/>
      <c r="FT286" s="6"/>
      <c r="FU286" s="6"/>
      <c r="FV286" s="6"/>
      <c r="FW286" s="6"/>
      <c r="FX286" s="6"/>
      <c r="FY286" s="6"/>
      <c r="FZ286" s="6"/>
      <c r="GA286" s="6"/>
      <c r="GB286" s="6"/>
      <c r="GC286" s="6"/>
      <c r="GD286" s="6"/>
      <c r="GE286" s="6"/>
      <c r="GF286" s="6"/>
      <c r="GG286" s="6"/>
      <c r="GH286" s="6"/>
      <c r="GI286" s="6"/>
      <c r="GJ286" s="6"/>
      <c r="GK286" s="6"/>
      <c r="GL286" s="6"/>
      <c r="GM286" s="6"/>
      <c r="GN286" s="6"/>
      <c r="GO286" s="6"/>
      <c r="GP286" s="6"/>
      <c r="GQ286" s="6"/>
      <c r="GR286" s="6"/>
      <c r="GS286" s="6"/>
      <c r="GT286" s="6"/>
      <c r="GU286" s="6"/>
      <c r="GV286" s="6"/>
      <c r="GW286" s="6"/>
      <c r="GX286" s="6"/>
      <c r="GY286" s="6"/>
      <c r="GZ286" s="6"/>
      <c r="HA286" s="6"/>
      <c r="HB286" s="6"/>
      <c r="HC286" s="6"/>
      <c r="HD286" s="6"/>
      <c r="HE286" s="6"/>
      <c r="HF286" s="6"/>
      <c r="HG286" s="6"/>
      <c r="HH286" s="6"/>
      <c r="HI286" s="6"/>
      <c r="HJ286" s="6"/>
      <c r="HK286" s="6"/>
      <c r="HL286" s="6"/>
      <c r="HM286" s="6"/>
      <c r="HN286" s="6"/>
      <c r="HO286" s="6"/>
      <c r="HP286" s="6"/>
      <c r="HQ286" s="6"/>
      <c r="HR286" s="6"/>
      <c r="HS286" s="6"/>
      <c r="HT286" s="6"/>
      <c r="HU286" s="6"/>
      <c r="HV286" s="6"/>
      <c r="HW286" s="6"/>
      <c r="HX286" s="6"/>
      <c r="HY286" s="6"/>
      <c r="HZ286" s="6"/>
      <c r="IA286" s="6"/>
      <c r="IB286" s="6"/>
      <c r="IC286" s="6"/>
      <c r="ID286" s="6"/>
      <c r="IE286" s="6"/>
      <c r="IF286" s="6"/>
      <c r="IG286" s="6"/>
      <c r="IH286" s="6"/>
      <c r="II286" s="6"/>
      <c r="IJ286" s="6"/>
      <c r="IK286" s="6"/>
      <c r="IL286" s="6"/>
    </row>
    <row r="287" spans="1:246" s="5" customFormat="1" x14ac:dyDescent="0.85">
      <c r="A287" s="6"/>
      <c r="B287" s="6"/>
      <c r="C287" s="40"/>
      <c r="D287" s="6"/>
      <c r="E287" s="6"/>
      <c r="F287" s="41"/>
      <c r="G287" s="6"/>
      <c r="H287" s="6"/>
      <c r="I287" s="6"/>
      <c r="J287" s="42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FP287" s="6"/>
      <c r="FQ287" s="6"/>
      <c r="FR287" s="6"/>
      <c r="FS287" s="6"/>
      <c r="FT287" s="6"/>
      <c r="FU287" s="6"/>
      <c r="FV287" s="6"/>
      <c r="FW287" s="6"/>
      <c r="FX287" s="6"/>
      <c r="FY287" s="6"/>
      <c r="FZ287" s="6"/>
      <c r="GA287" s="6"/>
      <c r="GB287" s="6"/>
      <c r="GC287" s="6"/>
      <c r="GD287" s="6"/>
      <c r="GE287" s="6"/>
      <c r="GF287" s="6"/>
      <c r="GG287" s="6"/>
      <c r="GH287" s="6"/>
      <c r="GI287" s="6"/>
      <c r="GJ287" s="6"/>
      <c r="GK287" s="6"/>
      <c r="GL287" s="6"/>
      <c r="GM287" s="6"/>
      <c r="GN287" s="6"/>
      <c r="GO287" s="6"/>
      <c r="GP287" s="6"/>
      <c r="GQ287" s="6"/>
      <c r="GR287" s="6"/>
      <c r="GS287" s="6"/>
      <c r="GT287" s="6"/>
      <c r="GU287" s="6"/>
      <c r="GV287" s="6"/>
      <c r="GW287" s="6"/>
      <c r="GX287" s="6"/>
      <c r="GY287" s="6"/>
      <c r="GZ287" s="6"/>
      <c r="HA287" s="6"/>
      <c r="HB287" s="6"/>
      <c r="HC287" s="6"/>
      <c r="HD287" s="6"/>
      <c r="HE287" s="6"/>
      <c r="HF287" s="6"/>
      <c r="HG287" s="6"/>
      <c r="HH287" s="6"/>
      <c r="HI287" s="6"/>
      <c r="HJ287" s="6"/>
      <c r="HK287" s="6"/>
      <c r="HL287" s="6"/>
      <c r="HM287" s="6"/>
      <c r="HN287" s="6"/>
      <c r="HO287" s="6"/>
      <c r="HP287" s="6"/>
      <c r="HQ287" s="6"/>
      <c r="HR287" s="6"/>
      <c r="HS287" s="6"/>
      <c r="HT287" s="6"/>
      <c r="HU287" s="6"/>
      <c r="HV287" s="6"/>
      <c r="HW287" s="6"/>
      <c r="HX287" s="6"/>
      <c r="HY287" s="6"/>
      <c r="HZ287" s="6"/>
      <c r="IA287" s="6"/>
      <c r="IB287" s="6"/>
      <c r="IC287" s="6"/>
      <c r="ID287" s="6"/>
      <c r="IE287" s="6"/>
      <c r="IF287" s="6"/>
      <c r="IG287" s="6"/>
      <c r="IH287" s="6"/>
      <c r="II287" s="6"/>
      <c r="IJ287" s="6"/>
      <c r="IK287" s="6"/>
      <c r="IL287" s="6"/>
    </row>
    <row r="288" spans="1:246" s="5" customFormat="1" x14ac:dyDescent="0.85">
      <c r="A288" s="6"/>
      <c r="B288" s="6"/>
      <c r="C288" s="40"/>
      <c r="D288" s="6"/>
      <c r="E288" s="6"/>
      <c r="F288" s="41"/>
      <c r="G288" s="6"/>
      <c r="H288" s="6"/>
      <c r="I288" s="6"/>
      <c r="J288" s="42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FP288" s="6"/>
      <c r="FQ288" s="6"/>
      <c r="FR288" s="6"/>
      <c r="FS288" s="6"/>
      <c r="FT288" s="6"/>
      <c r="FU288" s="6"/>
      <c r="FV288" s="6"/>
      <c r="FW288" s="6"/>
      <c r="FX288" s="6"/>
      <c r="FY288" s="6"/>
      <c r="FZ288" s="6"/>
      <c r="GA288" s="6"/>
      <c r="GB288" s="6"/>
      <c r="GC288" s="6"/>
      <c r="GD288" s="6"/>
      <c r="GE288" s="6"/>
      <c r="GF288" s="6"/>
      <c r="GG288" s="6"/>
      <c r="GH288" s="6"/>
      <c r="GI288" s="6"/>
      <c r="GJ288" s="6"/>
      <c r="GK288" s="6"/>
      <c r="GL288" s="6"/>
      <c r="GM288" s="6"/>
      <c r="GN288" s="6"/>
      <c r="GO288" s="6"/>
      <c r="GP288" s="6"/>
      <c r="GQ288" s="6"/>
      <c r="GR288" s="6"/>
      <c r="GS288" s="6"/>
      <c r="GT288" s="6"/>
      <c r="GU288" s="6"/>
      <c r="GV288" s="6"/>
      <c r="GW288" s="6"/>
      <c r="GX288" s="6"/>
      <c r="GY288" s="6"/>
      <c r="GZ288" s="6"/>
      <c r="HA288" s="6"/>
      <c r="HB288" s="6"/>
      <c r="HC288" s="6"/>
      <c r="HD288" s="6"/>
      <c r="HE288" s="6"/>
      <c r="HF288" s="6"/>
      <c r="HG288" s="6"/>
      <c r="HH288" s="6"/>
      <c r="HI288" s="6"/>
      <c r="HJ288" s="6"/>
      <c r="HK288" s="6"/>
      <c r="HL288" s="6"/>
      <c r="HM288" s="6"/>
      <c r="HN288" s="6"/>
      <c r="HO288" s="6"/>
      <c r="HP288" s="6"/>
      <c r="HQ288" s="6"/>
      <c r="HR288" s="6"/>
      <c r="HS288" s="6"/>
      <c r="HT288" s="6"/>
      <c r="HU288" s="6"/>
      <c r="HV288" s="6"/>
      <c r="HW288" s="6"/>
      <c r="HX288" s="6"/>
      <c r="HY288" s="6"/>
      <c r="HZ288" s="6"/>
      <c r="IA288" s="6"/>
      <c r="IB288" s="6"/>
      <c r="IC288" s="6"/>
      <c r="ID288" s="6"/>
      <c r="IE288" s="6"/>
      <c r="IF288" s="6"/>
      <c r="IG288" s="6"/>
      <c r="IH288" s="6"/>
      <c r="II288" s="6"/>
      <c r="IJ288" s="6"/>
      <c r="IK288" s="6"/>
      <c r="IL288" s="6"/>
    </row>
    <row r="289" spans="1:246" s="5" customFormat="1" x14ac:dyDescent="0.85">
      <c r="A289" s="6"/>
      <c r="B289" s="6"/>
      <c r="C289" s="40"/>
      <c r="D289" s="6"/>
      <c r="E289" s="6"/>
      <c r="F289" s="41"/>
      <c r="G289" s="6"/>
      <c r="H289" s="6"/>
      <c r="I289" s="6"/>
      <c r="J289" s="42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FP289" s="6"/>
      <c r="FQ289" s="6"/>
      <c r="FR289" s="6"/>
      <c r="FS289" s="6"/>
      <c r="FT289" s="6"/>
      <c r="FU289" s="6"/>
      <c r="FV289" s="6"/>
      <c r="FW289" s="6"/>
      <c r="FX289" s="6"/>
      <c r="FY289" s="6"/>
      <c r="FZ289" s="6"/>
      <c r="GA289" s="6"/>
      <c r="GB289" s="6"/>
      <c r="GC289" s="6"/>
      <c r="GD289" s="6"/>
      <c r="GE289" s="6"/>
      <c r="GF289" s="6"/>
      <c r="GG289" s="6"/>
      <c r="GH289" s="6"/>
      <c r="GI289" s="6"/>
      <c r="GJ289" s="6"/>
      <c r="GK289" s="6"/>
      <c r="GL289" s="6"/>
      <c r="GM289" s="6"/>
      <c r="GN289" s="6"/>
      <c r="GO289" s="6"/>
      <c r="GP289" s="6"/>
      <c r="GQ289" s="6"/>
      <c r="GR289" s="6"/>
      <c r="GS289" s="6"/>
      <c r="GT289" s="6"/>
      <c r="GU289" s="6"/>
      <c r="GV289" s="6"/>
      <c r="GW289" s="6"/>
      <c r="GX289" s="6"/>
      <c r="GY289" s="6"/>
      <c r="GZ289" s="6"/>
      <c r="HA289" s="6"/>
      <c r="HB289" s="6"/>
      <c r="HC289" s="6"/>
      <c r="HD289" s="6"/>
      <c r="HE289" s="6"/>
      <c r="HF289" s="6"/>
      <c r="HG289" s="6"/>
      <c r="HH289" s="6"/>
      <c r="HI289" s="6"/>
      <c r="HJ289" s="6"/>
      <c r="HK289" s="6"/>
      <c r="HL289" s="6"/>
      <c r="HM289" s="6"/>
      <c r="HN289" s="6"/>
      <c r="HO289" s="6"/>
      <c r="HP289" s="6"/>
      <c r="HQ289" s="6"/>
      <c r="HR289" s="6"/>
      <c r="HS289" s="6"/>
      <c r="HT289" s="6"/>
      <c r="HU289" s="6"/>
      <c r="HV289" s="6"/>
      <c r="HW289" s="6"/>
      <c r="HX289" s="6"/>
      <c r="HY289" s="6"/>
      <c r="HZ289" s="6"/>
      <c r="IA289" s="6"/>
      <c r="IB289" s="6"/>
      <c r="IC289" s="6"/>
      <c r="ID289" s="6"/>
      <c r="IE289" s="6"/>
      <c r="IF289" s="6"/>
      <c r="IG289" s="6"/>
      <c r="IH289" s="6"/>
      <c r="II289" s="6"/>
      <c r="IJ289" s="6"/>
      <c r="IK289" s="6"/>
      <c r="IL289" s="6"/>
    </row>
    <row r="290" spans="1:246" s="5" customFormat="1" x14ac:dyDescent="0.85">
      <c r="A290" s="6"/>
      <c r="B290" s="6"/>
      <c r="C290" s="40"/>
      <c r="D290" s="6"/>
      <c r="E290" s="6"/>
      <c r="F290" s="41"/>
      <c r="G290" s="6"/>
      <c r="H290" s="6"/>
      <c r="I290" s="6"/>
      <c r="J290" s="42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FP290" s="6"/>
      <c r="FQ290" s="6"/>
      <c r="FR290" s="6"/>
      <c r="FS290" s="6"/>
      <c r="FT290" s="6"/>
      <c r="FU290" s="6"/>
      <c r="FV290" s="6"/>
      <c r="FW290" s="6"/>
      <c r="FX290" s="6"/>
      <c r="FY290" s="6"/>
      <c r="FZ290" s="6"/>
      <c r="GA290" s="6"/>
      <c r="GB290" s="6"/>
      <c r="GC290" s="6"/>
      <c r="GD290" s="6"/>
      <c r="GE290" s="6"/>
      <c r="GF290" s="6"/>
      <c r="GG290" s="6"/>
      <c r="GH290" s="6"/>
      <c r="GI290" s="6"/>
      <c r="GJ290" s="6"/>
      <c r="GK290" s="6"/>
      <c r="GL290" s="6"/>
      <c r="GM290" s="6"/>
      <c r="GN290" s="6"/>
      <c r="GO290" s="6"/>
      <c r="GP290" s="6"/>
      <c r="GQ290" s="6"/>
      <c r="GR290" s="6"/>
      <c r="GS290" s="6"/>
      <c r="GT290" s="6"/>
      <c r="GU290" s="6"/>
      <c r="GV290" s="6"/>
      <c r="GW290" s="6"/>
      <c r="GX290" s="6"/>
      <c r="GY290" s="6"/>
      <c r="GZ290" s="6"/>
      <c r="HA290" s="6"/>
      <c r="HB290" s="6"/>
      <c r="HC290" s="6"/>
      <c r="HD290" s="6"/>
      <c r="HE290" s="6"/>
      <c r="HF290" s="6"/>
      <c r="HG290" s="6"/>
      <c r="HH290" s="6"/>
      <c r="HI290" s="6"/>
      <c r="HJ290" s="6"/>
      <c r="HK290" s="6"/>
      <c r="HL290" s="6"/>
      <c r="HM290" s="6"/>
      <c r="HN290" s="6"/>
      <c r="HO290" s="6"/>
      <c r="HP290" s="6"/>
      <c r="HQ290" s="6"/>
      <c r="HR290" s="6"/>
      <c r="HS290" s="6"/>
      <c r="HT290" s="6"/>
      <c r="HU290" s="6"/>
      <c r="HV290" s="6"/>
      <c r="HW290" s="6"/>
      <c r="HX290" s="6"/>
      <c r="HY290" s="6"/>
      <c r="HZ290" s="6"/>
      <c r="IA290" s="6"/>
      <c r="IB290" s="6"/>
      <c r="IC290" s="6"/>
      <c r="ID290" s="6"/>
      <c r="IE290" s="6"/>
      <c r="IF290" s="6"/>
      <c r="IG290" s="6"/>
      <c r="IH290" s="6"/>
      <c r="II290" s="6"/>
      <c r="IJ290" s="6"/>
      <c r="IK290" s="6"/>
      <c r="IL290" s="6"/>
    </row>
    <row r="291" spans="1:246" s="5" customFormat="1" x14ac:dyDescent="0.85">
      <c r="A291" s="6"/>
      <c r="B291" s="6"/>
      <c r="C291" s="40"/>
      <c r="D291" s="6"/>
      <c r="E291" s="6"/>
      <c r="F291" s="41"/>
      <c r="G291" s="6"/>
      <c r="H291" s="6"/>
      <c r="I291" s="6"/>
      <c r="J291" s="42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FP291" s="6"/>
      <c r="FQ291" s="6"/>
      <c r="FR291" s="6"/>
      <c r="FS291" s="6"/>
      <c r="FT291" s="6"/>
      <c r="FU291" s="6"/>
      <c r="FV291" s="6"/>
      <c r="FW291" s="6"/>
      <c r="FX291" s="6"/>
      <c r="FY291" s="6"/>
      <c r="FZ291" s="6"/>
      <c r="GA291" s="6"/>
      <c r="GB291" s="6"/>
      <c r="GC291" s="6"/>
      <c r="GD291" s="6"/>
      <c r="GE291" s="6"/>
      <c r="GF291" s="6"/>
      <c r="GG291" s="6"/>
      <c r="GH291" s="6"/>
      <c r="GI291" s="6"/>
      <c r="GJ291" s="6"/>
      <c r="GK291" s="6"/>
      <c r="GL291" s="6"/>
      <c r="GM291" s="6"/>
      <c r="GN291" s="6"/>
      <c r="GO291" s="6"/>
      <c r="GP291" s="6"/>
      <c r="GQ291" s="6"/>
      <c r="GR291" s="6"/>
      <c r="GS291" s="6"/>
      <c r="GT291" s="6"/>
      <c r="GU291" s="6"/>
      <c r="GV291" s="6"/>
      <c r="GW291" s="6"/>
      <c r="GX291" s="6"/>
      <c r="GY291" s="6"/>
      <c r="GZ291" s="6"/>
      <c r="HA291" s="6"/>
      <c r="HB291" s="6"/>
      <c r="HC291" s="6"/>
      <c r="HD291" s="6"/>
      <c r="HE291" s="6"/>
      <c r="HF291" s="6"/>
      <c r="HG291" s="6"/>
      <c r="HH291" s="6"/>
      <c r="HI291" s="6"/>
      <c r="HJ291" s="6"/>
      <c r="HK291" s="6"/>
      <c r="HL291" s="6"/>
      <c r="HM291" s="6"/>
      <c r="HN291" s="6"/>
      <c r="HO291" s="6"/>
      <c r="HP291" s="6"/>
      <c r="HQ291" s="6"/>
      <c r="HR291" s="6"/>
      <c r="HS291" s="6"/>
      <c r="HT291" s="6"/>
      <c r="HU291" s="6"/>
      <c r="HV291" s="6"/>
      <c r="HW291" s="6"/>
      <c r="HX291" s="6"/>
      <c r="HY291" s="6"/>
      <c r="HZ291" s="6"/>
      <c r="IA291" s="6"/>
      <c r="IB291" s="6"/>
      <c r="IC291" s="6"/>
      <c r="ID291" s="6"/>
      <c r="IE291" s="6"/>
      <c r="IF291" s="6"/>
      <c r="IG291" s="6"/>
      <c r="IH291" s="6"/>
      <c r="II291" s="6"/>
      <c r="IJ291" s="6"/>
      <c r="IK291" s="6"/>
      <c r="IL291" s="6"/>
    </row>
    <row r="292" spans="1:246" s="5" customFormat="1" x14ac:dyDescent="0.85">
      <c r="A292" s="6"/>
      <c r="B292" s="6"/>
      <c r="C292" s="40"/>
      <c r="D292" s="6"/>
      <c r="E292" s="6"/>
      <c r="F292" s="41"/>
      <c r="G292" s="6"/>
      <c r="H292" s="6"/>
      <c r="I292" s="6"/>
      <c r="J292" s="42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FP292" s="6"/>
      <c r="FQ292" s="6"/>
      <c r="FR292" s="6"/>
      <c r="FS292" s="6"/>
      <c r="FT292" s="6"/>
      <c r="FU292" s="6"/>
      <c r="FV292" s="6"/>
      <c r="FW292" s="6"/>
      <c r="FX292" s="6"/>
      <c r="FY292" s="6"/>
      <c r="FZ292" s="6"/>
      <c r="GA292" s="6"/>
      <c r="GB292" s="6"/>
      <c r="GC292" s="6"/>
      <c r="GD292" s="6"/>
      <c r="GE292" s="6"/>
      <c r="GF292" s="6"/>
      <c r="GG292" s="6"/>
      <c r="GH292" s="6"/>
      <c r="GI292" s="6"/>
      <c r="GJ292" s="6"/>
      <c r="GK292" s="6"/>
      <c r="GL292" s="6"/>
      <c r="GM292" s="6"/>
      <c r="GN292" s="6"/>
      <c r="GO292" s="6"/>
      <c r="GP292" s="6"/>
      <c r="GQ292" s="6"/>
      <c r="GR292" s="6"/>
      <c r="GS292" s="6"/>
      <c r="GT292" s="6"/>
      <c r="GU292" s="6"/>
      <c r="GV292" s="6"/>
      <c r="GW292" s="6"/>
      <c r="GX292" s="6"/>
      <c r="GY292" s="6"/>
      <c r="GZ292" s="6"/>
      <c r="HA292" s="6"/>
      <c r="HB292" s="6"/>
      <c r="HC292" s="6"/>
      <c r="HD292" s="6"/>
      <c r="HE292" s="6"/>
      <c r="HF292" s="6"/>
      <c r="HG292" s="6"/>
      <c r="HH292" s="6"/>
      <c r="HI292" s="6"/>
      <c r="HJ292" s="6"/>
      <c r="HK292" s="6"/>
      <c r="HL292" s="6"/>
      <c r="HM292" s="6"/>
      <c r="HN292" s="6"/>
      <c r="HO292" s="6"/>
      <c r="HP292" s="6"/>
      <c r="HQ292" s="6"/>
      <c r="HR292" s="6"/>
      <c r="HS292" s="6"/>
      <c r="HT292" s="6"/>
      <c r="HU292" s="6"/>
      <c r="HV292" s="6"/>
      <c r="HW292" s="6"/>
      <c r="HX292" s="6"/>
      <c r="HY292" s="6"/>
      <c r="HZ292" s="6"/>
      <c r="IA292" s="6"/>
      <c r="IB292" s="6"/>
      <c r="IC292" s="6"/>
      <c r="ID292" s="6"/>
      <c r="IE292" s="6"/>
      <c r="IF292" s="6"/>
      <c r="IG292" s="6"/>
      <c r="IH292" s="6"/>
      <c r="II292" s="6"/>
      <c r="IJ292" s="6"/>
      <c r="IK292" s="6"/>
      <c r="IL292" s="6"/>
    </row>
    <row r="293" spans="1:246" s="5" customFormat="1" x14ac:dyDescent="0.85">
      <c r="A293" s="6"/>
      <c r="B293" s="6"/>
      <c r="C293" s="40"/>
      <c r="D293" s="6"/>
      <c r="E293" s="6"/>
      <c r="F293" s="41"/>
      <c r="G293" s="6"/>
      <c r="H293" s="6"/>
      <c r="I293" s="6"/>
      <c r="J293" s="42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FP293" s="6"/>
      <c r="FQ293" s="6"/>
      <c r="FR293" s="6"/>
      <c r="FS293" s="6"/>
      <c r="FT293" s="6"/>
      <c r="FU293" s="6"/>
      <c r="FV293" s="6"/>
      <c r="FW293" s="6"/>
      <c r="FX293" s="6"/>
      <c r="FY293" s="6"/>
      <c r="FZ293" s="6"/>
      <c r="GA293" s="6"/>
      <c r="GB293" s="6"/>
      <c r="GC293" s="6"/>
      <c r="GD293" s="6"/>
      <c r="GE293" s="6"/>
      <c r="GF293" s="6"/>
      <c r="GG293" s="6"/>
      <c r="GH293" s="6"/>
      <c r="GI293" s="6"/>
      <c r="GJ293" s="6"/>
      <c r="GK293" s="6"/>
      <c r="GL293" s="6"/>
      <c r="GM293" s="6"/>
      <c r="GN293" s="6"/>
      <c r="GO293" s="6"/>
      <c r="GP293" s="6"/>
      <c r="GQ293" s="6"/>
      <c r="GR293" s="6"/>
      <c r="GS293" s="6"/>
      <c r="GT293" s="6"/>
      <c r="GU293" s="6"/>
      <c r="GV293" s="6"/>
      <c r="GW293" s="6"/>
      <c r="GX293" s="6"/>
      <c r="GY293" s="6"/>
      <c r="GZ293" s="6"/>
      <c r="HA293" s="6"/>
      <c r="HB293" s="6"/>
      <c r="HC293" s="6"/>
      <c r="HD293" s="6"/>
      <c r="HE293" s="6"/>
      <c r="HF293" s="6"/>
      <c r="HG293" s="6"/>
      <c r="HH293" s="6"/>
      <c r="HI293" s="6"/>
      <c r="HJ293" s="6"/>
      <c r="HK293" s="6"/>
      <c r="HL293" s="6"/>
      <c r="HM293" s="6"/>
      <c r="HN293" s="6"/>
      <c r="HO293" s="6"/>
      <c r="HP293" s="6"/>
      <c r="HQ293" s="6"/>
      <c r="HR293" s="6"/>
      <c r="HS293" s="6"/>
      <c r="HT293" s="6"/>
      <c r="HU293" s="6"/>
      <c r="HV293" s="6"/>
      <c r="HW293" s="6"/>
      <c r="HX293" s="6"/>
      <c r="HY293" s="6"/>
      <c r="HZ293" s="6"/>
      <c r="IA293" s="6"/>
      <c r="IB293" s="6"/>
      <c r="IC293" s="6"/>
      <c r="ID293" s="6"/>
      <c r="IE293" s="6"/>
      <c r="IF293" s="6"/>
      <c r="IG293" s="6"/>
      <c r="IH293" s="6"/>
      <c r="II293" s="6"/>
      <c r="IJ293" s="6"/>
      <c r="IK293" s="6"/>
      <c r="IL293" s="6"/>
    </row>
    <row r="294" spans="1:246" s="5" customFormat="1" x14ac:dyDescent="0.85">
      <c r="A294" s="6"/>
      <c r="B294" s="6"/>
      <c r="C294" s="40"/>
      <c r="D294" s="6"/>
      <c r="E294" s="6"/>
      <c r="F294" s="41"/>
      <c r="G294" s="6"/>
      <c r="H294" s="6"/>
      <c r="I294" s="6"/>
      <c r="J294" s="42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FP294" s="6"/>
      <c r="FQ294" s="6"/>
      <c r="FR294" s="6"/>
      <c r="FS294" s="6"/>
      <c r="FT294" s="6"/>
      <c r="FU294" s="6"/>
      <c r="FV294" s="6"/>
      <c r="FW294" s="6"/>
      <c r="FX294" s="6"/>
      <c r="FY294" s="6"/>
      <c r="FZ294" s="6"/>
      <c r="GA294" s="6"/>
      <c r="GB294" s="6"/>
      <c r="GC294" s="6"/>
      <c r="GD294" s="6"/>
      <c r="GE294" s="6"/>
      <c r="GF294" s="6"/>
      <c r="GG294" s="6"/>
      <c r="GH294" s="6"/>
      <c r="GI294" s="6"/>
      <c r="GJ294" s="6"/>
      <c r="GK294" s="6"/>
      <c r="GL294" s="6"/>
      <c r="GM294" s="6"/>
      <c r="GN294" s="6"/>
      <c r="GO294" s="6"/>
      <c r="GP294" s="6"/>
      <c r="GQ294" s="6"/>
      <c r="GR294" s="6"/>
      <c r="GS294" s="6"/>
      <c r="GT294" s="6"/>
      <c r="GU294" s="6"/>
      <c r="GV294" s="6"/>
      <c r="GW294" s="6"/>
      <c r="GX294" s="6"/>
      <c r="GY294" s="6"/>
      <c r="GZ294" s="6"/>
      <c r="HA294" s="6"/>
      <c r="HB294" s="6"/>
      <c r="HC294" s="6"/>
      <c r="HD294" s="6"/>
      <c r="HE294" s="6"/>
      <c r="HF294" s="6"/>
      <c r="HG294" s="6"/>
      <c r="HH294" s="6"/>
      <c r="HI294" s="6"/>
      <c r="HJ294" s="6"/>
      <c r="HK294" s="6"/>
      <c r="HL294" s="6"/>
      <c r="HM294" s="6"/>
      <c r="HN294" s="6"/>
      <c r="HO294" s="6"/>
      <c r="HP294" s="6"/>
      <c r="HQ294" s="6"/>
      <c r="HR294" s="6"/>
      <c r="HS294" s="6"/>
      <c r="HT294" s="6"/>
      <c r="HU294" s="6"/>
      <c r="HV294" s="6"/>
      <c r="HW294" s="6"/>
      <c r="HX294" s="6"/>
      <c r="HY294" s="6"/>
      <c r="HZ294" s="6"/>
      <c r="IA294" s="6"/>
      <c r="IB294" s="6"/>
      <c r="IC294" s="6"/>
      <c r="ID294" s="6"/>
      <c r="IE294" s="6"/>
      <c r="IF294" s="6"/>
      <c r="IG294" s="6"/>
      <c r="IH294" s="6"/>
      <c r="II294" s="6"/>
      <c r="IJ294" s="6"/>
      <c r="IK294" s="6"/>
      <c r="IL294" s="6"/>
    </row>
    <row r="295" spans="1:246" s="5" customFormat="1" x14ac:dyDescent="0.85">
      <c r="A295" s="6"/>
      <c r="B295" s="6"/>
      <c r="C295" s="40"/>
      <c r="D295" s="6"/>
      <c r="E295" s="6"/>
      <c r="F295" s="41"/>
      <c r="G295" s="6"/>
      <c r="H295" s="6"/>
      <c r="I295" s="6"/>
      <c r="J295" s="42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FP295" s="6"/>
      <c r="FQ295" s="6"/>
      <c r="FR295" s="6"/>
      <c r="FS295" s="6"/>
      <c r="FT295" s="6"/>
      <c r="FU295" s="6"/>
      <c r="FV295" s="6"/>
      <c r="FW295" s="6"/>
      <c r="FX295" s="6"/>
      <c r="FY295" s="6"/>
      <c r="FZ295" s="6"/>
      <c r="GA295" s="6"/>
      <c r="GB295" s="6"/>
      <c r="GC295" s="6"/>
      <c r="GD295" s="6"/>
      <c r="GE295" s="6"/>
      <c r="GF295" s="6"/>
      <c r="GG295" s="6"/>
      <c r="GH295" s="6"/>
      <c r="GI295" s="6"/>
      <c r="GJ295" s="6"/>
      <c r="GK295" s="6"/>
      <c r="GL295" s="6"/>
      <c r="GM295" s="6"/>
      <c r="GN295" s="6"/>
      <c r="GO295" s="6"/>
      <c r="GP295" s="6"/>
      <c r="GQ295" s="6"/>
      <c r="GR295" s="6"/>
      <c r="GS295" s="6"/>
      <c r="GT295" s="6"/>
      <c r="GU295" s="6"/>
      <c r="GV295" s="6"/>
      <c r="GW295" s="6"/>
      <c r="GX295" s="6"/>
      <c r="GY295" s="6"/>
      <c r="GZ295" s="6"/>
      <c r="HA295" s="6"/>
      <c r="HB295" s="6"/>
      <c r="HC295" s="6"/>
      <c r="HD295" s="6"/>
      <c r="HE295" s="6"/>
      <c r="HF295" s="6"/>
      <c r="HG295" s="6"/>
      <c r="HH295" s="6"/>
      <c r="HI295" s="6"/>
      <c r="HJ295" s="6"/>
      <c r="HK295" s="6"/>
      <c r="HL295" s="6"/>
      <c r="HM295" s="6"/>
      <c r="HN295" s="6"/>
      <c r="HO295" s="6"/>
      <c r="HP295" s="6"/>
      <c r="HQ295" s="6"/>
      <c r="HR295" s="6"/>
      <c r="HS295" s="6"/>
      <c r="HT295" s="6"/>
      <c r="HU295" s="6"/>
      <c r="HV295" s="6"/>
      <c r="HW295" s="6"/>
      <c r="HX295" s="6"/>
      <c r="HY295" s="6"/>
      <c r="HZ295" s="6"/>
      <c r="IA295" s="6"/>
      <c r="IB295" s="6"/>
      <c r="IC295" s="6"/>
      <c r="ID295" s="6"/>
      <c r="IE295" s="6"/>
      <c r="IF295" s="6"/>
      <c r="IG295" s="6"/>
      <c r="IH295" s="6"/>
      <c r="II295" s="6"/>
      <c r="IJ295" s="6"/>
      <c r="IK295" s="6"/>
      <c r="IL295" s="6"/>
    </row>
    <row r="296" spans="1:246" s="5" customFormat="1" x14ac:dyDescent="0.85">
      <c r="A296" s="6"/>
      <c r="B296" s="6"/>
      <c r="C296" s="40"/>
      <c r="D296" s="6"/>
      <c r="E296" s="6"/>
      <c r="F296" s="41"/>
      <c r="G296" s="6"/>
      <c r="H296" s="6"/>
      <c r="I296" s="6"/>
      <c r="J296" s="42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FP296" s="6"/>
      <c r="FQ296" s="6"/>
      <c r="FR296" s="6"/>
      <c r="FS296" s="6"/>
      <c r="FT296" s="6"/>
      <c r="FU296" s="6"/>
      <c r="FV296" s="6"/>
      <c r="FW296" s="6"/>
      <c r="FX296" s="6"/>
      <c r="FY296" s="6"/>
      <c r="FZ296" s="6"/>
      <c r="GA296" s="6"/>
      <c r="GB296" s="6"/>
      <c r="GC296" s="6"/>
      <c r="GD296" s="6"/>
      <c r="GE296" s="6"/>
      <c r="GF296" s="6"/>
      <c r="GG296" s="6"/>
      <c r="GH296" s="6"/>
      <c r="GI296" s="6"/>
      <c r="GJ296" s="6"/>
      <c r="GK296" s="6"/>
      <c r="GL296" s="6"/>
      <c r="GM296" s="6"/>
      <c r="GN296" s="6"/>
      <c r="GO296" s="6"/>
      <c r="GP296" s="6"/>
      <c r="GQ296" s="6"/>
      <c r="GR296" s="6"/>
      <c r="GS296" s="6"/>
      <c r="GT296" s="6"/>
      <c r="GU296" s="6"/>
      <c r="GV296" s="6"/>
      <c r="GW296" s="6"/>
      <c r="GX296" s="6"/>
      <c r="GY296" s="6"/>
      <c r="GZ296" s="6"/>
      <c r="HA296" s="6"/>
      <c r="HB296" s="6"/>
      <c r="HC296" s="6"/>
      <c r="HD296" s="6"/>
      <c r="HE296" s="6"/>
      <c r="HF296" s="6"/>
      <c r="HG296" s="6"/>
      <c r="HH296" s="6"/>
      <c r="HI296" s="6"/>
      <c r="HJ296" s="6"/>
      <c r="HK296" s="6"/>
      <c r="HL296" s="6"/>
      <c r="HM296" s="6"/>
      <c r="HN296" s="6"/>
      <c r="HO296" s="6"/>
      <c r="HP296" s="6"/>
      <c r="HQ296" s="6"/>
      <c r="HR296" s="6"/>
      <c r="HS296" s="6"/>
      <c r="HT296" s="6"/>
      <c r="HU296" s="6"/>
      <c r="HV296" s="6"/>
      <c r="HW296" s="6"/>
      <c r="HX296" s="6"/>
      <c r="HY296" s="6"/>
      <c r="HZ296" s="6"/>
      <c r="IA296" s="6"/>
      <c r="IB296" s="6"/>
      <c r="IC296" s="6"/>
      <c r="ID296" s="6"/>
      <c r="IE296" s="6"/>
      <c r="IF296" s="6"/>
      <c r="IG296" s="6"/>
      <c r="IH296" s="6"/>
      <c r="II296" s="6"/>
      <c r="IJ296" s="6"/>
      <c r="IK296" s="6"/>
      <c r="IL296" s="6"/>
    </row>
    <row r="297" spans="1:246" s="5" customFormat="1" x14ac:dyDescent="0.85">
      <c r="A297" s="6"/>
      <c r="B297" s="6"/>
      <c r="C297" s="40"/>
      <c r="D297" s="6"/>
      <c r="E297" s="6"/>
      <c r="F297" s="41"/>
      <c r="G297" s="6"/>
      <c r="H297" s="6"/>
      <c r="I297" s="6"/>
      <c r="J297" s="42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FP297" s="6"/>
      <c r="FQ297" s="6"/>
      <c r="FR297" s="6"/>
      <c r="FS297" s="6"/>
      <c r="FT297" s="6"/>
      <c r="FU297" s="6"/>
      <c r="FV297" s="6"/>
      <c r="FW297" s="6"/>
      <c r="FX297" s="6"/>
      <c r="FY297" s="6"/>
      <c r="FZ297" s="6"/>
      <c r="GA297" s="6"/>
      <c r="GB297" s="6"/>
      <c r="GC297" s="6"/>
      <c r="GD297" s="6"/>
      <c r="GE297" s="6"/>
      <c r="GF297" s="6"/>
      <c r="GG297" s="6"/>
      <c r="GH297" s="6"/>
      <c r="GI297" s="6"/>
      <c r="GJ297" s="6"/>
      <c r="GK297" s="6"/>
      <c r="GL297" s="6"/>
      <c r="GM297" s="6"/>
      <c r="GN297" s="6"/>
      <c r="GO297" s="6"/>
      <c r="GP297" s="6"/>
      <c r="GQ297" s="6"/>
      <c r="GR297" s="6"/>
      <c r="GS297" s="6"/>
      <c r="GT297" s="6"/>
      <c r="GU297" s="6"/>
      <c r="GV297" s="6"/>
      <c r="GW297" s="6"/>
      <c r="GX297" s="6"/>
      <c r="GY297" s="6"/>
      <c r="GZ297" s="6"/>
      <c r="HA297" s="6"/>
      <c r="HB297" s="6"/>
      <c r="HC297" s="6"/>
      <c r="HD297" s="6"/>
      <c r="HE297" s="6"/>
      <c r="HF297" s="6"/>
      <c r="HG297" s="6"/>
      <c r="HH297" s="6"/>
      <c r="HI297" s="6"/>
      <c r="HJ297" s="6"/>
      <c r="HK297" s="6"/>
      <c r="HL297" s="6"/>
      <c r="HM297" s="6"/>
      <c r="HN297" s="6"/>
      <c r="HO297" s="6"/>
      <c r="HP297" s="6"/>
      <c r="HQ297" s="6"/>
      <c r="HR297" s="6"/>
      <c r="HS297" s="6"/>
      <c r="HT297" s="6"/>
      <c r="HU297" s="6"/>
      <c r="HV297" s="6"/>
      <c r="HW297" s="6"/>
      <c r="HX297" s="6"/>
      <c r="HY297" s="6"/>
      <c r="HZ297" s="6"/>
      <c r="IA297" s="6"/>
      <c r="IB297" s="6"/>
      <c r="IC297" s="6"/>
      <c r="ID297" s="6"/>
      <c r="IE297" s="6"/>
      <c r="IF297" s="6"/>
      <c r="IG297" s="6"/>
      <c r="IH297" s="6"/>
      <c r="II297" s="6"/>
      <c r="IJ297" s="6"/>
      <c r="IK297" s="6"/>
      <c r="IL297" s="6"/>
    </row>
    <row r="298" spans="1:246" s="5" customFormat="1" x14ac:dyDescent="0.85">
      <c r="A298" s="6"/>
      <c r="B298" s="6"/>
      <c r="C298" s="40"/>
      <c r="D298" s="6"/>
      <c r="E298" s="6"/>
      <c r="F298" s="41"/>
      <c r="G298" s="6"/>
      <c r="H298" s="6"/>
      <c r="I298" s="6"/>
      <c r="J298" s="42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FP298" s="6"/>
      <c r="FQ298" s="6"/>
      <c r="FR298" s="6"/>
      <c r="FS298" s="6"/>
      <c r="FT298" s="6"/>
      <c r="FU298" s="6"/>
      <c r="FV298" s="6"/>
      <c r="FW298" s="6"/>
      <c r="FX298" s="6"/>
      <c r="FY298" s="6"/>
      <c r="FZ298" s="6"/>
      <c r="GA298" s="6"/>
      <c r="GB298" s="6"/>
      <c r="GC298" s="6"/>
      <c r="GD298" s="6"/>
      <c r="GE298" s="6"/>
      <c r="GF298" s="6"/>
      <c r="GG298" s="6"/>
      <c r="GH298" s="6"/>
      <c r="GI298" s="6"/>
      <c r="GJ298" s="6"/>
      <c r="GK298" s="6"/>
      <c r="GL298" s="6"/>
      <c r="GM298" s="6"/>
      <c r="GN298" s="6"/>
      <c r="GO298" s="6"/>
      <c r="GP298" s="6"/>
      <c r="GQ298" s="6"/>
      <c r="GR298" s="6"/>
      <c r="GS298" s="6"/>
      <c r="GT298" s="6"/>
      <c r="GU298" s="6"/>
      <c r="GV298" s="6"/>
      <c r="GW298" s="6"/>
      <c r="GX298" s="6"/>
      <c r="GY298" s="6"/>
      <c r="GZ298" s="6"/>
      <c r="HA298" s="6"/>
      <c r="HB298" s="6"/>
      <c r="HC298" s="6"/>
      <c r="HD298" s="6"/>
      <c r="HE298" s="6"/>
      <c r="HF298" s="6"/>
      <c r="HG298" s="6"/>
      <c r="HH298" s="6"/>
      <c r="HI298" s="6"/>
      <c r="HJ298" s="6"/>
      <c r="HK298" s="6"/>
      <c r="HL298" s="6"/>
      <c r="HM298" s="6"/>
      <c r="HN298" s="6"/>
      <c r="HO298" s="6"/>
      <c r="HP298" s="6"/>
      <c r="HQ298" s="6"/>
      <c r="HR298" s="6"/>
      <c r="HS298" s="6"/>
      <c r="HT298" s="6"/>
      <c r="HU298" s="6"/>
      <c r="HV298" s="6"/>
      <c r="HW298" s="6"/>
      <c r="HX298" s="6"/>
      <c r="HY298" s="6"/>
      <c r="HZ298" s="6"/>
      <c r="IA298" s="6"/>
      <c r="IB298" s="6"/>
      <c r="IC298" s="6"/>
      <c r="ID298" s="6"/>
      <c r="IE298" s="6"/>
      <c r="IF298" s="6"/>
      <c r="IG298" s="6"/>
      <c r="IH298" s="6"/>
      <c r="II298" s="6"/>
      <c r="IJ298" s="6"/>
      <c r="IK298" s="6"/>
      <c r="IL298" s="6"/>
    </row>
    <row r="299" spans="1:246" s="5" customFormat="1" x14ac:dyDescent="0.85">
      <c r="A299" s="6"/>
      <c r="B299" s="6"/>
      <c r="C299" s="40"/>
      <c r="D299" s="6"/>
      <c r="E299" s="6"/>
      <c r="F299" s="41"/>
      <c r="G299" s="6"/>
      <c r="H299" s="6"/>
      <c r="I299" s="6"/>
      <c r="J299" s="42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FP299" s="6"/>
      <c r="FQ299" s="6"/>
      <c r="FR299" s="6"/>
      <c r="FS299" s="6"/>
      <c r="FT299" s="6"/>
      <c r="FU299" s="6"/>
      <c r="FV299" s="6"/>
      <c r="FW299" s="6"/>
      <c r="FX299" s="6"/>
      <c r="FY299" s="6"/>
      <c r="FZ299" s="6"/>
      <c r="GA299" s="6"/>
      <c r="GB299" s="6"/>
      <c r="GC299" s="6"/>
      <c r="GD299" s="6"/>
      <c r="GE299" s="6"/>
      <c r="GF299" s="6"/>
      <c r="GG299" s="6"/>
      <c r="GH299" s="6"/>
      <c r="GI299" s="6"/>
      <c r="GJ299" s="6"/>
      <c r="GK299" s="6"/>
      <c r="GL299" s="6"/>
      <c r="GM299" s="6"/>
      <c r="GN299" s="6"/>
      <c r="GO299" s="6"/>
      <c r="GP299" s="6"/>
      <c r="GQ299" s="6"/>
      <c r="GR299" s="6"/>
      <c r="GS299" s="6"/>
      <c r="GT299" s="6"/>
      <c r="GU299" s="6"/>
      <c r="GV299" s="6"/>
      <c r="GW299" s="6"/>
      <c r="GX299" s="6"/>
      <c r="GY299" s="6"/>
      <c r="GZ299" s="6"/>
      <c r="HA299" s="6"/>
      <c r="HB299" s="6"/>
      <c r="HC299" s="6"/>
      <c r="HD299" s="6"/>
      <c r="HE299" s="6"/>
      <c r="HF299" s="6"/>
      <c r="HG299" s="6"/>
      <c r="HH299" s="6"/>
      <c r="HI299" s="6"/>
      <c r="HJ299" s="6"/>
      <c r="HK299" s="6"/>
      <c r="HL299" s="6"/>
      <c r="HM299" s="6"/>
      <c r="HN299" s="6"/>
      <c r="HO299" s="6"/>
      <c r="HP299" s="6"/>
      <c r="HQ299" s="6"/>
      <c r="HR299" s="6"/>
      <c r="HS299" s="6"/>
      <c r="HT299" s="6"/>
      <c r="HU299" s="6"/>
      <c r="HV299" s="6"/>
      <c r="HW299" s="6"/>
      <c r="HX299" s="6"/>
      <c r="HY299" s="6"/>
      <c r="HZ299" s="6"/>
      <c r="IA299" s="6"/>
      <c r="IB299" s="6"/>
      <c r="IC299" s="6"/>
      <c r="ID299" s="6"/>
      <c r="IE299" s="6"/>
      <c r="IF299" s="6"/>
      <c r="IG299" s="6"/>
      <c r="IH299" s="6"/>
      <c r="II299" s="6"/>
      <c r="IJ299" s="6"/>
      <c r="IK299" s="6"/>
      <c r="IL299" s="6"/>
    </row>
    <row r="300" spans="1:246" s="5" customFormat="1" x14ac:dyDescent="0.85">
      <c r="A300" s="6"/>
      <c r="B300" s="6"/>
      <c r="C300" s="40"/>
      <c r="D300" s="6"/>
      <c r="E300" s="6"/>
      <c r="F300" s="41"/>
      <c r="G300" s="6"/>
      <c r="H300" s="6"/>
      <c r="I300" s="6"/>
      <c r="J300" s="42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FP300" s="6"/>
      <c r="FQ300" s="6"/>
      <c r="FR300" s="6"/>
      <c r="FS300" s="6"/>
      <c r="FT300" s="6"/>
      <c r="FU300" s="6"/>
      <c r="FV300" s="6"/>
      <c r="FW300" s="6"/>
      <c r="FX300" s="6"/>
      <c r="FY300" s="6"/>
      <c r="FZ300" s="6"/>
      <c r="GA300" s="6"/>
      <c r="GB300" s="6"/>
      <c r="GC300" s="6"/>
      <c r="GD300" s="6"/>
      <c r="GE300" s="6"/>
      <c r="GF300" s="6"/>
      <c r="GG300" s="6"/>
      <c r="GH300" s="6"/>
      <c r="GI300" s="6"/>
      <c r="GJ300" s="6"/>
      <c r="GK300" s="6"/>
      <c r="GL300" s="6"/>
      <c r="GM300" s="6"/>
      <c r="GN300" s="6"/>
      <c r="GO300" s="6"/>
      <c r="GP300" s="6"/>
      <c r="GQ300" s="6"/>
      <c r="GR300" s="6"/>
      <c r="GS300" s="6"/>
      <c r="GT300" s="6"/>
      <c r="GU300" s="6"/>
      <c r="GV300" s="6"/>
      <c r="GW300" s="6"/>
      <c r="GX300" s="6"/>
      <c r="GY300" s="6"/>
      <c r="GZ300" s="6"/>
      <c r="HA300" s="6"/>
      <c r="HB300" s="6"/>
      <c r="HC300" s="6"/>
      <c r="HD300" s="6"/>
      <c r="HE300" s="6"/>
      <c r="HF300" s="6"/>
      <c r="HG300" s="6"/>
      <c r="HH300" s="6"/>
      <c r="HI300" s="6"/>
      <c r="HJ300" s="6"/>
      <c r="HK300" s="6"/>
      <c r="HL300" s="6"/>
      <c r="HM300" s="6"/>
      <c r="HN300" s="6"/>
      <c r="HO300" s="6"/>
      <c r="HP300" s="6"/>
      <c r="HQ300" s="6"/>
      <c r="HR300" s="6"/>
      <c r="HS300" s="6"/>
      <c r="HT300" s="6"/>
      <c r="HU300" s="6"/>
      <c r="HV300" s="6"/>
      <c r="HW300" s="6"/>
      <c r="HX300" s="6"/>
      <c r="HY300" s="6"/>
      <c r="HZ300" s="6"/>
      <c r="IA300" s="6"/>
      <c r="IB300" s="6"/>
      <c r="IC300" s="6"/>
      <c r="ID300" s="6"/>
      <c r="IE300" s="6"/>
      <c r="IF300" s="6"/>
      <c r="IG300" s="6"/>
      <c r="IH300" s="6"/>
      <c r="II300" s="6"/>
      <c r="IJ300" s="6"/>
      <c r="IK300" s="6"/>
      <c r="IL300" s="6"/>
    </row>
    <row r="301" spans="1:246" s="5" customFormat="1" x14ac:dyDescent="0.85">
      <c r="A301" s="6"/>
      <c r="B301" s="6"/>
      <c r="C301" s="40"/>
      <c r="D301" s="6"/>
      <c r="E301" s="6"/>
      <c r="F301" s="41"/>
      <c r="G301" s="6"/>
      <c r="H301" s="6"/>
      <c r="I301" s="6"/>
      <c r="J301" s="42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FP301" s="6"/>
      <c r="FQ301" s="6"/>
      <c r="FR301" s="6"/>
      <c r="FS301" s="6"/>
      <c r="FT301" s="6"/>
      <c r="FU301" s="6"/>
      <c r="FV301" s="6"/>
      <c r="FW301" s="6"/>
      <c r="FX301" s="6"/>
      <c r="FY301" s="6"/>
      <c r="FZ301" s="6"/>
      <c r="GA301" s="6"/>
      <c r="GB301" s="6"/>
      <c r="GC301" s="6"/>
      <c r="GD301" s="6"/>
      <c r="GE301" s="6"/>
      <c r="GF301" s="6"/>
      <c r="GG301" s="6"/>
      <c r="GH301" s="6"/>
      <c r="GI301" s="6"/>
      <c r="GJ301" s="6"/>
      <c r="GK301" s="6"/>
      <c r="GL301" s="6"/>
      <c r="GM301" s="6"/>
      <c r="GN301" s="6"/>
      <c r="GO301" s="6"/>
      <c r="GP301" s="6"/>
      <c r="GQ301" s="6"/>
      <c r="GR301" s="6"/>
      <c r="GS301" s="6"/>
      <c r="GT301" s="6"/>
      <c r="GU301" s="6"/>
      <c r="GV301" s="6"/>
      <c r="GW301" s="6"/>
      <c r="GX301" s="6"/>
      <c r="GY301" s="6"/>
      <c r="GZ301" s="6"/>
      <c r="HA301" s="6"/>
      <c r="HB301" s="6"/>
      <c r="HC301" s="6"/>
      <c r="HD301" s="6"/>
      <c r="HE301" s="6"/>
      <c r="HF301" s="6"/>
      <c r="HG301" s="6"/>
      <c r="HH301" s="6"/>
      <c r="HI301" s="6"/>
      <c r="HJ301" s="6"/>
      <c r="HK301" s="6"/>
      <c r="HL301" s="6"/>
      <c r="HM301" s="6"/>
      <c r="HN301" s="6"/>
      <c r="HO301" s="6"/>
      <c r="HP301" s="6"/>
      <c r="HQ301" s="6"/>
      <c r="HR301" s="6"/>
      <c r="HS301" s="6"/>
      <c r="HT301" s="6"/>
      <c r="HU301" s="6"/>
      <c r="HV301" s="6"/>
      <c r="HW301" s="6"/>
      <c r="HX301" s="6"/>
      <c r="HY301" s="6"/>
      <c r="HZ301" s="6"/>
      <c r="IA301" s="6"/>
      <c r="IB301" s="6"/>
      <c r="IC301" s="6"/>
      <c r="ID301" s="6"/>
      <c r="IE301" s="6"/>
      <c r="IF301" s="6"/>
      <c r="IG301" s="6"/>
      <c r="IH301" s="6"/>
      <c r="II301" s="6"/>
      <c r="IJ301" s="6"/>
      <c r="IK301" s="6"/>
      <c r="IL301" s="6"/>
    </row>
    <row r="302" spans="1:246" s="5" customFormat="1" x14ac:dyDescent="0.85">
      <c r="A302" s="6"/>
      <c r="B302" s="6"/>
      <c r="C302" s="40"/>
      <c r="D302" s="6"/>
      <c r="E302" s="6"/>
      <c r="F302" s="41"/>
      <c r="G302" s="6"/>
      <c r="H302" s="6"/>
      <c r="I302" s="6"/>
      <c r="J302" s="42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FP302" s="6"/>
      <c r="FQ302" s="6"/>
      <c r="FR302" s="6"/>
      <c r="FS302" s="6"/>
      <c r="FT302" s="6"/>
      <c r="FU302" s="6"/>
      <c r="FV302" s="6"/>
      <c r="FW302" s="6"/>
      <c r="FX302" s="6"/>
      <c r="FY302" s="6"/>
      <c r="FZ302" s="6"/>
      <c r="GA302" s="6"/>
      <c r="GB302" s="6"/>
      <c r="GC302" s="6"/>
      <c r="GD302" s="6"/>
      <c r="GE302" s="6"/>
      <c r="GF302" s="6"/>
      <c r="GG302" s="6"/>
      <c r="GH302" s="6"/>
      <c r="GI302" s="6"/>
      <c r="GJ302" s="6"/>
      <c r="GK302" s="6"/>
      <c r="GL302" s="6"/>
      <c r="GM302" s="6"/>
      <c r="GN302" s="6"/>
      <c r="GO302" s="6"/>
      <c r="GP302" s="6"/>
      <c r="GQ302" s="6"/>
      <c r="GR302" s="6"/>
      <c r="GS302" s="6"/>
      <c r="GT302" s="6"/>
      <c r="GU302" s="6"/>
      <c r="GV302" s="6"/>
      <c r="GW302" s="6"/>
      <c r="GX302" s="6"/>
      <c r="GY302" s="6"/>
      <c r="GZ302" s="6"/>
      <c r="HA302" s="6"/>
      <c r="HB302" s="6"/>
      <c r="HC302" s="6"/>
      <c r="HD302" s="6"/>
      <c r="HE302" s="6"/>
      <c r="HF302" s="6"/>
      <c r="HG302" s="6"/>
      <c r="HH302" s="6"/>
      <c r="HI302" s="6"/>
      <c r="HJ302" s="6"/>
      <c r="HK302" s="6"/>
      <c r="HL302" s="6"/>
      <c r="HM302" s="6"/>
      <c r="HN302" s="6"/>
      <c r="HO302" s="6"/>
      <c r="HP302" s="6"/>
      <c r="HQ302" s="6"/>
      <c r="HR302" s="6"/>
      <c r="HS302" s="6"/>
      <c r="HT302" s="6"/>
      <c r="HU302" s="6"/>
      <c r="HV302" s="6"/>
      <c r="HW302" s="6"/>
      <c r="HX302" s="6"/>
      <c r="HY302" s="6"/>
      <c r="HZ302" s="6"/>
      <c r="IA302" s="6"/>
      <c r="IB302" s="6"/>
      <c r="IC302" s="6"/>
      <c r="ID302" s="6"/>
      <c r="IE302" s="6"/>
      <c r="IF302" s="6"/>
      <c r="IG302" s="6"/>
      <c r="IH302" s="6"/>
      <c r="II302" s="6"/>
      <c r="IJ302" s="6"/>
      <c r="IK302" s="6"/>
      <c r="IL302" s="6"/>
    </row>
    <row r="303" spans="1:246" s="5" customFormat="1" x14ac:dyDescent="0.85">
      <c r="A303" s="6"/>
      <c r="B303" s="6"/>
      <c r="C303" s="40"/>
      <c r="D303" s="6"/>
      <c r="E303" s="6"/>
      <c r="F303" s="41"/>
      <c r="G303" s="6"/>
      <c r="H303" s="6"/>
      <c r="I303" s="6"/>
      <c r="J303" s="42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FP303" s="6"/>
      <c r="FQ303" s="6"/>
      <c r="FR303" s="6"/>
      <c r="FS303" s="6"/>
      <c r="FT303" s="6"/>
      <c r="FU303" s="6"/>
      <c r="FV303" s="6"/>
      <c r="FW303" s="6"/>
      <c r="FX303" s="6"/>
      <c r="FY303" s="6"/>
      <c r="FZ303" s="6"/>
      <c r="GA303" s="6"/>
      <c r="GB303" s="6"/>
      <c r="GC303" s="6"/>
      <c r="GD303" s="6"/>
      <c r="GE303" s="6"/>
      <c r="GF303" s="6"/>
      <c r="GG303" s="6"/>
      <c r="GH303" s="6"/>
      <c r="GI303" s="6"/>
      <c r="GJ303" s="6"/>
      <c r="GK303" s="6"/>
      <c r="GL303" s="6"/>
      <c r="GM303" s="6"/>
      <c r="GN303" s="6"/>
      <c r="GO303" s="6"/>
      <c r="GP303" s="6"/>
      <c r="GQ303" s="6"/>
      <c r="GR303" s="6"/>
      <c r="GS303" s="6"/>
      <c r="GT303" s="6"/>
      <c r="GU303" s="6"/>
      <c r="GV303" s="6"/>
      <c r="GW303" s="6"/>
      <c r="GX303" s="6"/>
      <c r="GY303" s="6"/>
      <c r="GZ303" s="6"/>
      <c r="HA303" s="6"/>
      <c r="HB303" s="6"/>
      <c r="HC303" s="6"/>
      <c r="HD303" s="6"/>
      <c r="HE303" s="6"/>
      <c r="HF303" s="6"/>
      <c r="HG303" s="6"/>
      <c r="HH303" s="6"/>
      <c r="HI303" s="6"/>
      <c r="HJ303" s="6"/>
      <c r="HK303" s="6"/>
      <c r="HL303" s="6"/>
      <c r="HM303" s="6"/>
      <c r="HN303" s="6"/>
      <c r="HO303" s="6"/>
      <c r="HP303" s="6"/>
      <c r="HQ303" s="6"/>
      <c r="HR303" s="6"/>
      <c r="HS303" s="6"/>
      <c r="HT303" s="6"/>
      <c r="HU303" s="6"/>
      <c r="HV303" s="6"/>
      <c r="HW303" s="6"/>
      <c r="HX303" s="6"/>
      <c r="HY303" s="6"/>
      <c r="HZ303" s="6"/>
      <c r="IA303" s="6"/>
      <c r="IB303" s="6"/>
      <c r="IC303" s="6"/>
      <c r="ID303" s="6"/>
      <c r="IE303" s="6"/>
      <c r="IF303" s="6"/>
      <c r="IG303" s="6"/>
      <c r="IH303" s="6"/>
      <c r="II303" s="6"/>
      <c r="IJ303" s="6"/>
      <c r="IK303" s="6"/>
      <c r="IL303" s="6"/>
    </row>
    <row r="304" spans="1:246" s="5" customFormat="1" x14ac:dyDescent="0.85">
      <c r="A304" s="6"/>
      <c r="B304" s="6"/>
      <c r="C304" s="40"/>
      <c r="D304" s="6"/>
      <c r="E304" s="6"/>
      <c r="F304" s="41"/>
      <c r="G304" s="6"/>
      <c r="H304" s="6"/>
      <c r="I304" s="6"/>
      <c r="J304" s="42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FP304" s="6"/>
      <c r="FQ304" s="6"/>
      <c r="FR304" s="6"/>
      <c r="FS304" s="6"/>
      <c r="FT304" s="6"/>
      <c r="FU304" s="6"/>
      <c r="FV304" s="6"/>
      <c r="FW304" s="6"/>
      <c r="FX304" s="6"/>
      <c r="FY304" s="6"/>
      <c r="FZ304" s="6"/>
      <c r="GA304" s="6"/>
      <c r="GB304" s="6"/>
      <c r="GC304" s="6"/>
      <c r="GD304" s="6"/>
      <c r="GE304" s="6"/>
      <c r="GF304" s="6"/>
      <c r="GG304" s="6"/>
      <c r="GH304" s="6"/>
      <c r="GI304" s="6"/>
      <c r="GJ304" s="6"/>
      <c r="GK304" s="6"/>
      <c r="GL304" s="6"/>
      <c r="GM304" s="6"/>
      <c r="GN304" s="6"/>
      <c r="GO304" s="6"/>
      <c r="GP304" s="6"/>
      <c r="GQ304" s="6"/>
      <c r="GR304" s="6"/>
      <c r="GS304" s="6"/>
      <c r="GT304" s="6"/>
      <c r="GU304" s="6"/>
      <c r="GV304" s="6"/>
      <c r="GW304" s="6"/>
      <c r="GX304" s="6"/>
      <c r="GY304" s="6"/>
      <c r="GZ304" s="6"/>
      <c r="HA304" s="6"/>
      <c r="HB304" s="6"/>
      <c r="HC304" s="6"/>
      <c r="HD304" s="6"/>
      <c r="HE304" s="6"/>
      <c r="HF304" s="6"/>
      <c r="HG304" s="6"/>
      <c r="HH304" s="6"/>
      <c r="HI304" s="6"/>
      <c r="HJ304" s="6"/>
      <c r="HK304" s="6"/>
      <c r="HL304" s="6"/>
      <c r="HM304" s="6"/>
      <c r="HN304" s="6"/>
      <c r="HO304" s="6"/>
      <c r="HP304" s="6"/>
      <c r="HQ304" s="6"/>
      <c r="HR304" s="6"/>
      <c r="HS304" s="6"/>
      <c r="HT304" s="6"/>
      <c r="HU304" s="6"/>
      <c r="HV304" s="6"/>
      <c r="HW304" s="6"/>
      <c r="HX304" s="6"/>
      <c r="HY304" s="6"/>
      <c r="HZ304" s="6"/>
      <c r="IA304" s="6"/>
      <c r="IB304" s="6"/>
      <c r="IC304" s="6"/>
      <c r="ID304" s="6"/>
      <c r="IE304" s="6"/>
      <c r="IF304" s="6"/>
      <c r="IG304" s="6"/>
      <c r="IH304" s="6"/>
      <c r="II304" s="6"/>
      <c r="IJ304" s="6"/>
      <c r="IK304" s="6"/>
      <c r="IL304" s="6"/>
    </row>
    <row r="305" spans="1:246" s="5" customFormat="1" x14ac:dyDescent="0.85">
      <c r="A305" s="6"/>
      <c r="B305" s="6"/>
      <c r="C305" s="40"/>
      <c r="D305" s="6"/>
      <c r="E305" s="6"/>
      <c r="F305" s="41"/>
      <c r="G305" s="6"/>
      <c r="H305" s="6"/>
      <c r="I305" s="6"/>
      <c r="J305" s="42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FP305" s="6"/>
      <c r="FQ305" s="6"/>
      <c r="FR305" s="6"/>
      <c r="FS305" s="6"/>
      <c r="FT305" s="6"/>
      <c r="FU305" s="6"/>
      <c r="FV305" s="6"/>
      <c r="FW305" s="6"/>
      <c r="FX305" s="6"/>
      <c r="FY305" s="6"/>
      <c r="FZ305" s="6"/>
      <c r="GA305" s="6"/>
      <c r="GB305" s="6"/>
      <c r="GC305" s="6"/>
      <c r="GD305" s="6"/>
      <c r="GE305" s="6"/>
      <c r="GF305" s="6"/>
      <c r="GG305" s="6"/>
      <c r="GH305" s="6"/>
      <c r="GI305" s="6"/>
      <c r="GJ305" s="6"/>
      <c r="GK305" s="6"/>
      <c r="GL305" s="6"/>
      <c r="GM305" s="6"/>
      <c r="GN305" s="6"/>
      <c r="GO305" s="6"/>
      <c r="GP305" s="6"/>
      <c r="GQ305" s="6"/>
      <c r="GR305" s="6"/>
      <c r="GS305" s="6"/>
      <c r="GT305" s="6"/>
      <c r="GU305" s="6"/>
      <c r="GV305" s="6"/>
      <c r="GW305" s="6"/>
      <c r="GX305" s="6"/>
      <c r="GY305" s="6"/>
      <c r="GZ305" s="6"/>
      <c r="HA305" s="6"/>
      <c r="HB305" s="6"/>
      <c r="HC305" s="6"/>
      <c r="HD305" s="6"/>
      <c r="HE305" s="6"/>
      <c r="HF305" s="6"/>
      <c r="HG305" s="6"/>
      <c r="HH305" s="6"/>
      <c r="HI305" s="6"/>
      <c r="HJ305" s="6"/>
      <c r="HK305" s="6"/>
      <c r="HL305" s="6"/>
      <c r="HM305" s="6"/>
      <c r="HN305" s="6"/>
      <c r="HO305" s="6"/>
      <c r="HP305" s="6"/>
      <c r="HQ305" s="6"/>
      <c r="HR305" s="6"/>
      <c r="HS305" s="6"/>
      <c r="HT305" s="6"/>
      <c r="HU305" s="6"/>
      <c r="HV305" s="6"/>
      <c r="HW305" s="6"/>
      <c r="HX305" s="6"/>
      <c r="HY305" s="6"/>
      <c r="HZ305" s="6"/>
      <c r="IA305" s="6"/>
      <c r="IB305" s="6"/>
      <c r="IC305" s="6"/>
      <c r="ID305" s="6"/>
      <c r="IE305" s="6"/>
      <c r="IF305" s="6"/>
      <c r="IG305" s="6"/>
      <c r="IH305" s="6"/>
      <c r="II305" s="6"/>
      <c r="IJ305" s="6"/>
      <c r="IK305" s="6"/>
      <c r="IL305" s="6"/>
    </row>
    <row r="306" spans="1:246" s="5" customFormat="1" x14ac:dyDescent="0.85">
      <c r="A306" s="6"/>
      <c r="B306" s="6"/>
      <c r="C306" s="40"/>
      <c r="D306" s="6"/>
      <c r="E306" s="6"/>
      <c r="F306" s="41"/>
      <c r="G306" s="6"/>
      <c r="H306" s="6"/>
      <c r="I306" s="6"/>
      <c r="J306" s="42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FP306" s="6"/>
      <c r="FQ306" s="6"/>
      <c r="FR306" s="6"/>
      <c r="FS306" s="6"/>
      <c r="FT306" s="6"/>
      <c r="FU306" s="6"/>
      <c r="FV306" s="6"/>
      <c r="FW306" s="6"/>
      <c r="FX306" s="6"/>
      <c r="FY306" s="6"/>
      <c r="FZ306" s="6"/>
      <c r="GA306" s="6"/>
      <c r="GB306" s="6"/>
      <c r="GC306" s="6"/>
      <c r="GD306" s="6"/>
      <c r="GE306" s="6"/>
      <c r="GF306" s="6"/>
      <c r="GG306" s="6"/>
      <c r="GH306" s="6"/>
      <c r="GI306" s="6"/>
      <c r="GJ306" s="6"/>
      <c r="GK306" s="6"/>
      <c r="GL306" s="6"/>
      <c r="GM306" s="6"/>
      <c r="GN306" s="6"/>
      <c r="GO306" s="6"/>
      <c r="GP306" s="6"/>
      <c r="GQ306" s="6"/>
      <c r="GR306" s="6"/>
      <c r="GS306" s="6"/>
      <c r="GT306" s="6"/>
      <c r="GU306" s="6"/>
      <c r="GV306" s="6"/>
      <c r="GW306" s="6"/>
      <c r="GX306" s="6"/>
      <c r="GY306" s="6"/>
      <c r="GZ306" s="6"/>
      <c r="HA306" s="6"/>
      <c r="HB306" s="6"/>
      <c r="HC306" s="6"/>
      <c r="HD306" s="6"/>
      <c r="HE306" s="6"/>
      <c r="HF306" s="6"/>
      <c r="HG306" s="6"/>
      <c r="HH306" s="6"/>
      <c r="HI306" s="6"/>
      <c r="HJ306" s="6"/>
      <c r="HK306" s="6"/>
      <c r="HL306" s="6"/>
      <c r="HM306" s="6"/>
      <c r="HN306" s="6"/>
      <c r="HO306" s="6"/>
      <c r="HP306" s="6"/>
      <c r="HQ306" s="6"/>
      <c r="HR306" s="6"/>
      <c r="HS306" s="6"/>
      <c r="HT306" s="6"/>
      <c r="HU306" s="6"/>
      <c r="HV306" s="6"/>
      <c r="HW306" s="6"/>
      <c r="HX306" s="6"/>
      <c r="HY306" s="6"/>
      <c r="HZ306" s="6"/>
      <c r="IA306" s="6"/>
      <c r="IB306" s="6"/>
      <c r="IC306" s="6"/>
      <c r="ID306" s="6"/>
      <c r="IE306" s="6"/>
      <c r="IF306" s="6"/>
      <c r="IG306" s="6"/>
      <c r="IH306" s="6"/>
      <c r="II306" s="6"/>
      <c r="IJ306" s="6"/>
      <c r="IK306" s="6"/>
      <c r="IL306" s="6"/>
    </row>
    <row r="307" spans="1:246" s="5" customFormat="1" x14ac:dyDescent="0.85">
      <c r="A307" s="6"/>
      <c r="B307" s="6"/>
      <c r="C307" s="40"/>
      <c r="D307" s="6"/>
      <c r="E307" s="6"/>
      <c r="F307" s="41"/>
      <c r="G307" s="6"/>
      <c r="H307" s="6"/>
      <c r="I307" s="6"/>
      <c r="J307" s="42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FP307" s="6"/>
      <c r="FQ307" s="6"/>
      <c r="FR307" s="6"/>
      <c r="FS307" s="6"/>
      <c r="FT307" s="6"/>
      <c r="FU307" s="6"/>
      <c r="FV307" s="6"/>
      <c r="FW307" s="6"/>
      <c r="FX307" s="6"/>
      <c r="FY307" s="6"/>
      <c r="FZ307" s="6"/>
      <c r="GA307" s="6"/>
      <c r="GB307" s="6"/>
      <c r="GC307" s="6"/>
      <c r="GD307" s="6"/>
      <c r="GE307" s="6"/>
      <c r="GF307" s="6"/>
      <c r="GG307" s="6"/>
      <c r="GH307" s="6"/>
      <c r="GI307" s="6"/>
      <c r="GJ307" s="6"/>
      <c r="GK307" s="6"/>
      <c r="GL307" s="6"/>
      <c r="GM307" s="6"/>
      <c r="GN307" s="6"/>
      <c r="GO307" s="6"/>
      <c r="GP307" s="6"/>
      <c r="GQ307" s="6"/>
      <c r="GR307" s="6"/>
      <c r="GS307" s="6"/>
      <c r="GT307" s="6"/>
      <c r="GU307" s="6"/>
      <c r="GV307" s="6"/>
      <c r="GW307" s="6"/>
      <c r="GX307" s="6"/>
      <c r="GY307" s="6"/>
      <c r="GZ307" s="6"/>
      <c r="HA307" s="6"/>
      <c r="HB307" s="6"/>
      <c r="HC307" s="6"/>
      <c r="HD307" s="6"/>
      <c r="HE307" s="6"/>
      <c r="HF307" s="6"/>
      <c r="HG307" s="6"/>
      <c r="HH307" s="6"/>
      <c r="HI307" s="6"/>
      <c r="HJ307" s="6"/>
      <c r="HK307" s="6"/>
      <c r="HL307" s="6"/>
      <c r="HM307" s="6"/>
      <c r="HN307" s="6"/>
      <c r="HO307" s="6"/>
      <c r="HP307" s="6"/>
      <c r="HQ307" s="6"/>
      <c r="HR307" s="6"/>
      <c r="HS307" s="6"/>
      <c r="HT307" s="6"/>
      <c r="HU307" s="6"/>
      <c r="HV307" s="6"/>
      <c r="HW307" s="6"/>
      <c r="HX307" s="6"/>
      <c r="HY307" s="6"/>
      <c r="HZ307" s="6"/>
      <c r="IA307" s="6"/>
      <c r="IB307" s="6"/>
      <c r="IC307" s="6"/>
      <c r="ID307" s="6"/>
      <c r="IE307" s="6"/>
      <c r="IF307" s="6"/>
      <c r="IG307" s="6"/>
      <c r="IH307" s="6"/>
      <c r="II307" s="6"/>
      <c r="IJ307" s="6"/>
      <c r="IK307" s="6"/>
      <c r="IL307" s="6"/>
    </row>
    <row r="308" spans="1:246" s="5" customFormat="1" x14ac:dyDescent="0.85">
      <c r="A308" s="6"/>
      <c r="B308" s="6"/>
      <c r="C308" s="40"/>
      <c r="D308" s="6"/>
      <c r="E308" s="6"/>
      <c r="F308" s="41"/>
      <c r="G308" s="6"/>
      <c r="H308" s="6"/>
      <c r="I308" s="6"/>
      <c r="J308" s="42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FP308" s="6"/>
      <c r="FQ308" s="6"/>
      <c r="FR308" s="6"/>
      <c r="FS308" s="6"/>
      <c r="FT308" s="6"/>
      <c r="FU308" s="6"/>
      <c r="FV308" s="6"/>
      <c r="FW308" s="6"/>
      <c r="FX308" s="6"/>
      <c r="FY308" s="6"/>
      <c r="FZ308" s="6"/>
      <c r="GA308" s="6"/>
      <c r="GB308" s="6"/>
      <c r="GC308" s="6"/>
      <c r="GD308" s="6"/>
      <c r="GE308" s="6"/>
      <c r="GF308" s="6"/>
      <c r="GG308" s="6"/>
      <c r="GH308" s="6"/>
      <c r="GI308" s="6"/>
      <c r="GJ308" s="6"/>
      <c r="GK308" s="6"/>
      <c r="GL308" s="6"/>
      <c r="GM308" s="6"/>
      <c r="GN308" s="6"/>
      <c r="GO308" s="6"/>
      <c r="GP308" s="6"/>
      <c r="GQ308" s="6"/>
      <c r="GR308" s="6"/>
      <c r="GS308" s="6"/>
      <c r="GT308" s="6"/>
      <c r="GU308" s="6"/>
      <c r="GV308" s="6"/>
      <c r="GW308" s="6"/>
      <c r="GX308" s="6"/>
      <c r="GY308" s="6"/>
      <c r="GZ308" s="6"/>
      <c r="HA308" s="6"/>
      <c r="HB308" s="6"/>
      <c r="HC308" s="6"/>
      <c r="HD308" s="6"/>
      <c r="HE308" s="6"/>
      <c r="HF308" s="6"/>
      <c r="HG308" s="6"/>
      <c r="HH308" s="6"/>
      <c r="HI308" s="6"/>
      <c r="HJ308" s="6"/>
      <c r="HK308" s="6"/>
      <c r="HL308" s="6"/>
      <c r="HM308" s="6"/>
      <c r="HN308" s="6"/>
      <c r="HO308" s="6"/>
      <c r="HP308" s="6"/>
      <c r="HQ308" s="6"/>
      <c r="HR308" s="6"/>
      <c r="HS308" s="6"/>
      <c r="HT308" s="6"/>
      <c r="HU308" s="6"/>
      <c r="HV308" s="6"/>
      <c r="HW308" s="6"/>
      <c r="HX308" s="6"/>
      <c r="HY308" s="6"/>
      <c r="HZ308" s="6"/>
      <c r="IA308" s="6"/>
      <c r="IB308" s="6"/>
      <c r="IC308" s="6"/>
      <c r="ID308" s="6"/>
      <c r="IE308" s="6"/>
      <c r="IF308" s="6"/>
      <c r="IG308" s="6"/>
      <c r="IH308" s="6"/>
      <c r="II308" s="6"/>
      <c r="IJ308" s="6"/>
      <c r="IK308" s="6"/>
      <c r="IL308" s="6"/>
    </row>
    <row r="309" spans="1:246" s="5" customFormat="1" x14ac:dyDescent="0.85">
      <c r="A309" s="6"/>
      <c r="B309" s="6"/>
      <c r="C309" s="40"/>
      <c r="D309" s="6"/>
      <c r="E309" s="6"/>
      <c r="F309" s="41"/>
      <c r="G309" s="6"/>
      <c r="H309" s="6"/>
      <c r="I309" s="6"/>
      <c r="J309" s="42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FP309" s="6"/>
      <c r="FQ309" s="6"/>
      <c r="FR309" s="6"/>
      <c r="FS309" s="6"/>
      <c r="FT309" s="6"/>
      <c r="FU309" s="6"/>
      <c r="FV309" s="6"/>
      <c r="FW309" s="6"/>
      <c r="FX309" s="6"/>
      <c r="FY309" s="6"/>
      <c r="FZ309" s="6"/>
      <c r="GA309" s="6"/>
      <c r="GB309" s="6"/>
      <c r="GC309" s="6"/>
      <c r="GD309" s="6"/>
      <c r="GE309" s="6"/>
      <c r="GF309" s="6"/>
      <c r="GG309" s="6"/>
      <c r="GH309" s="6"/>
      <c r="GI309" s="6"/>
      <c r="GJ309" s="6"/>
      <c r="GK309" s="6"/>
      <c r="GL309" s="6"/>
      <c r="GM309" s="6"/>
      <c r="GN309" s="6"/>
      <c r="GO309" s="6"/>
      <c r="GP309" s="6"/>
      <c r="GQ309" s="6"/>
      <c r="GR309" s="6"/>
      <c r="GS309" s="6"/>
      <c r="GT309" s="6"/>
      <c r="GU309" s="6"/>
      <c r="GV309" s="6"/>
      <c r="GW309" s="6"/>
      <c r="GX309" s="6"/>
      <c r="GY309" s="6"/>
      <c r="GZ309" s="6"/>
      <c r="HA309" s="6"/>
      <c r="HB309" s="6"/>
      <c r="HC309" s="6"/>
      <c r="HD309" s="6"/>
      <c r="HE309" s="6"/>
      <c r="HF309" s="6"/>
      <c r="HG309" s="6"/>
      <c r="HH309" s="6"/>
      <c r="HI309" s="6"/>
      <c r="HJ309" s="6"/>
      <c r="HK309" s="6"/>
      <c r="HL309" s="6"/>
      <c r="HM309" s="6"/>
      <c r="HN309" s="6"/>
      <c r="HO309" s="6"/>
      <c r="HP309" s="6"/>
      <c r="HQ309" s="6"/>
      <c r="HR309" s="6"/>
      <c r="HS309" s="6"/>
      <c r="HT309" s="6"/>
      <c r="HU309" s="6"/>
      <c r="HV309" s="6"/>
      <c r="HW309" s="6"/>
      <c r="HX309" s="6"/>
      <c r="HY309" s="6"/>
      <c r="HZ309" s="6"/>
      <c r="IA309" s="6"/>
      <c r="IB309" s="6"/>
      <c r="IC309" s="6"/>
      <c r="ID309" s="6"/>
      <c r="IE309" s="6"/>
      <c r="IF309" s="6"/>
      <c r="IG309" s="6"/>
      <c r="IH309" s="6"/>
      <c r="II309" s="6"/>
      <c r="IJ309" s="6"/>
      <c r="IK309" s="6"/>
      <c r="IL309" s="6"/>
    </row>
    <row r="310" spans="1:246" s="5" customFormat="1" x14ac:dyDescent="0.85">
      <c r="A310" s="6"/>
      <c r="B310" s="6"/>
      <c r="C310" s="40"/>
      <c r="D310" s="6"/>
      <c r="E310" s="6"/>
      <c r="F310" s="41"/>
      <c r="G310" s="6"/>
      <c r="H310" s="6"/>
      <c r="I310" s="6"/>
      <c r="J310" s="42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FP310" s="6"/>
      <c r="FQ310" s="6"/>
      <c r="FR310" s="6"/>
      <c r="FS310" s="6"/>
      <c r="FT310" s="6"/>
      <c r="FU310" s="6"/>
      <c r="FV310" s="6"/>
      <c r="FW310" s="6"/>
      <c r="FX310" s="6"/>
      <c r="FY310" s="6"/>
      <c r="FZ310" s="6"/>
      <c r="GA310" s="6"/>
      <c r="GB310" s="6"/>
      <c r="GC310" s="6"/>
      <c r="GD310" s="6"/>
      <c r="GE310" s="6"/>
      <c r="GF310" s="6"/>
      <c r="GG310" s="6"/>
      <c r="GH310" s="6"/>
      <c r="GI310" s="6"/>
      <c r="GJ310" s="6"/>
      <c r="GK310" s="6"/>
      <c r="GL310" s="6"/>
      <c r="GM310" s="6"/>
      <c r="GN310" s="6"/>
      <c r="GO310" s="6"/>
      <c r="GP310" s="6"/>
      <c r="GQ310" s="6"/>
      <c r="GR310" s="6"/>
      <c r="GS310" s="6"/>
      <c r="GT310" s="6"/>
      <c r="GU310" s="6"/>
      <c r="GV310" s="6"/>
      <c r="GW310" s="6"/>
      <c r="GX310" s="6"/>
      <c r="GY310" s="6"/>
      <c r="GZ310" s="6"/>
      <c r="HA310" s="6"/>
      <c r="HB310" s="6"/>
      <c r="HC310" s="6"/>
      <c r="HD310" s="6"/>
      <c r="HE310" s="6"/>
      <c r="HF310" s="6"/>
      <c r="HG310" s="6"/>
      <c r="HH310" s="6"/>
      <c r="HI310" s="6"/>
      <c r="HJ310" s="6"/>
      <c r="HK310" s="6"/>
      <c r="HL310" s="6"/>
      <c r="HM310" s="6"/>
      <c r="HN310" s="6"/>
      <c r="HO310" s="6"/>
      <c r="HP310" s="6"/>
      <c r="HQ310" s="6"/>
      <c r="HR310" s="6"/>
      <c r="HS310" s="6"/>
      <c r="HT310" s="6"/>
      <c r="HU310" s="6"/>
      <c r="HV310" s="6"/>
      <c r="HW310" s="6"/>
      <c r="HX310" s="6"/>
      <c r="HY310" s="6"/>
      <c r="HZ310" s="6"/>
      <c r="IA310" s="6"/>
      <c r="IB310" s="6"/>
      <c r="IC310" s="6"/>
      <c r="ID310" s="6"/>
      <c r="IE310" s="6"/>
      <c r="IF310" s="6"/>
      <c r="IG310" s="6"/>
      <c r="IH310" s="6"/>
      <c r="II310" s="6"/>
      <c r="IJ310" s="6"/>
      <c r="IK310" s="6"/>
      <c r="IL310" s="6"/>
    </row>
    <row r="311" spans="1:246" s="5" customFormat="1" x14ac:dyDescent="0.85">
      <c r="A311" s="6"/>
      <c r="B311" s="6"/>
      <c r="C311" s="40"/>
      <c r="D311" s="6"/>
      <c r="E311" s="6"/>
      <c r="F311" s="41"/>
      <c r="G311" s="6"/>
      <c r="H311" s="6"/>
      <c r="I311" s="6"/>
      <c r="J311" s="42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FP311" s="6"/>
      <c r="FQ311" s="6"/>
      <c r="FR311" s="6"/>
      <c r="FS311" s="6"/>
      <c r="FT311" s="6"/>
      <c r="FU311" s="6"/>
      <c r="FV311" s="6"/>
      <c r="FW311" s="6"/>
      <c r="FX311" s="6"/>
      <c r="FY311" s="6"/>
      <c r="FZ311" s="6"/>
      <c r="GA311" s="6"/>
      <c r="GB311" s="6"/>
      <c r="GC311" s="6"/>
      <c r="GD311" s="6"/>
      <c r="GE311" s="6"/>
      <c r="GF311" s="6"/>
      <c r="GG311" s="6"/>
      <c r="GH311" s="6"/>
      <c r="GI311" s="6"/>
      <c r="GJ311" s="6"/>
      <c r="GK311" s="6"/>
      <c r="GL311" s="6"/>
      <c r="GM311" s="6"/>
      <c r="GN311" s="6"/>
      <c r="GO311" s="6"/>
      <c r="GP311" s="6"/>
      <c r="GQ311" s="6"/>
      <c r="GR311" s="6"/>
      <c r="GS311" s="6"/>
      <c r="GT311" s="6"/>
      <c r="GU311" s="6"/>
      <c r="GV311" s="6"/>
      <c r="GW311" s="6"/>
      <c r="GX311" s="6"/>
      <c r="GY311" s="6"/>
      <c r="GZ311" s="6"/>
      <c r="HA311" s="6"/>
      <c r="HB311" s="6"/>
      <c r="HC311" s="6"/>
      <c r="HD311" s="6"/>
      <c r="HE311" s="6"/>
      <c r="HF311" s="6"/>
      <c r="HG311" s="6"/>
      <c r="HH311" s="6"/>
      <c r="HI311" s="6"/>
      <c r="HJ311" s="6"/>
      <c r="HK311" s="6"/>
      <c r="HL311" s="6"/>
      <c r="HM311" s="6"/>
      <c r="HN311" s="6"/>
      <c r="HO311" s="6"/>
      <c r="HP311" s="6"/>
      <c r="HQ311" s="6"/>
      <c r="HR311" s="6"/>
      <c r="HS311" s="6"/>
      <c r="HT311" s="6"/>
      <c r="HU311" s="6"/>
      <c r="HV311" s="6"/>
      <c r="HW311" s="6"/>
      <c r="HX311" s="6"/>
      <c r="HY311" s="6"/>
      <c r="HZ311" s="6"/>
      <c r="IA311" s="6"/>
      <c r="IB311" s="6"/>
      <c r="IC311" s="6"/>
      <c r="ID311" s="6"/>
      <c r="IE311" s="6"/>
      <c r="IF311" s="6"/>
      <c r="IG311" s="6"/>
      <c r="IH311" s="6"/>
      <c r="II311" s="6"/>
      <c r="IJ311" s="6"/>
      <c r="IK311" s="6"/>
      <c r="IL311" s="6"/>
    </row>
    <row r="312" spans="1:246" s="5" customFormat="1" x14ac:dyDescent="0.85">
      <c r="A312" s="6"/>
      <c r="B312" s="6"/>
      <c r="C312" s="40"/>
      <c r="D312" s="6"/>
      <c r="E312" s="6"/>
      <c r="F312" s="41"/>
      <c r="G312" s="6"/>
      <c r="H312" s="6"/>
      <c r="I312" s="6"/>
      <c r="J312" s="42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FP312" s="6"/>
      <c r="FQ312" s="6"/>
      <c r="FR312" s="6"/>
      <c r="FS312" s="6"/>
      <c r="FT312" s="6"/>
      <c r="FU312" s="6"/>
      <c r="FV312" s="6"/>
      <c r="FW312" s="6"/>
      <c r="FX312" s="6"/>
      <c r="FY312" s="6"/>
      <c r="FZ312" s="6"/>
      <c r="GA312" s="6"/>
      <c r="GB312" s="6"/>
      <c r="GC312" s="6"/>
      <c r="GD312" s="6"/>
      <c r="GE312" s="6"/>
      <c r="GF312" s="6"/>
      <c r="GG312" s="6"/>
      <c r="GH312" s="6"/>
      <c r="GI312" s="6"/>
      <c r="GJ312" s="6"/>
      <c r="GK312" s="6"/>
      <c r="GL312" s="6"/>
      <c r="GM312" s="6"/>
      <c r="GN312" s="6"/>
      <c r="GO312" s="6"/>
      <c r="GP312" s="6"/>
      <c r="GQ312" s="6"/>
      <c r="GR312" s="6"/>
      <c r="GS312" s="6"/>
      <c r="GT312" s="6"/>
      <c r="GU312" s="6"/>
      <c r="GV312" s="6"/>
      <c r="GW312" s="6"/>
      <c r="GX312" s="6"/>
      <c r="GY312" s="6"/>
      <c r="GZ312" s="6"/>
      <c r="HA312" s="6"/>
      <c r="HB312" s="6"/>
      <c r="HC312" s="6"/>
      <c r="HD312" s="6"/>
      <c r="HE312" s="6"/>
      <c r="HF312" s="6"/>
      <c r="HG312" s="6"/>
      <c r="HH312" s="6"/>
      <c r="HI312" s="6"/>
      <c r="HJ312" s="6"/>
      <c r="HK312" s="6"/>
      <c r="HL312" s="6"/>
      <c r="HM312" s="6"/>
      <c r="HN312" s="6"/>
      <c r="HO312" s="6"/>
      <c r="HP312" s="6"/>
      <c r="HQ312" s="6"/>
      <c r="HR312" s="6"/>
      <c r="HS312" s="6"/>
      <c r="HT312" s="6"/>
      <c r="HU312" s="6"/>
      <c r="HV312" s="6"/>
      <c r="HW312" s="6"/>
      <c r="HX312" s="6"/>
      <c r="HY312" s="6"/>
      <c r="HZ312" s="6"/>
      <c r="IA312" s="6"/>
      <c r="IB312" s="6"/>
      <c r="IC312" s="6"/>
      <c r="ID312" s="6"/>
      <c r="IE312" s="6"/>
      <c r="IF312" s="6"/>
      <c r="IG312" s="6"/>
      <c r="IH312" s="6"/>
      <c r="II312" s="6"/>
      <c r="IJ312" s="6"/>
      <c r="IK312" s="6"/>
      <c r="IL312" s="6"/>
    </row>
    <row r="313" spans="1:246" s="5" customFormat="1" x14ac:dyDescent="0.85">
      <c r="A313" s="6"/>
      <c r="B313" s="6"/>
      <c r="C313" s="40"/>
      <c r="D313" s="6"/>
      <c r="E313" s="6"/>
      <c r="F313" s="41"/>
      <c r="G313" s="6"/>
      <c r="H313" s="6"/>
      <c r="I313" s="6"/>
      <c r="J313" s="42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FP313" s="6"/>
      <c r="FQ313" s="6"/>
      <c r="FR313" s="6"/>
      <c r="FS313" s="6"/>
      <c r="FT313" s="6"/>
      <c r="FU313" s="6"/>
      <c r="FV313" s="6"/>
      <c r="FW313" s="6"/>
      <c r="FX313" s="6"/>
      <c r="FY313" s="6"/>
      <c r="FZ313" s="6"/>
      <c r="GA313" s="6"/>
      <c r="GB313" s="6"/>
      <c r="GC313" s="6"/>
      <c r="GD313" s="6"/>
      <c r="GE313" s="6"/>
      <c r="GF313" s="6"/>
      <c r="GG313" s="6"/>
      <c r="GH313" s="6"/>
      <c r="GI313" s="6"/>
      <c r="GJ313" s="6"/>
      <c r="GK313" s="6"/>
      <c r="GL313" s="6"/>
      <c r="GM313" s="6"/>
      <c r="GN313" s="6"/>
      <c r="GO313" s="6"/>
      <c r="GP313" s="6"/>
      <c r="GQ313" s="6"/>
      <c r="GR313" s="6"/>
      <c r="GS313" s="6"/>
      <c r="GT313" s="6"/>
      <c r="GU313" s="6"/>
      <c r="GV313" s="6"/>
      <c r="GW313" s="6"/>
      <c r="GX313" s="6"/>
      <c r="GY313" s="6"/>
      <c r="GZ313" s="6"/>
      <c r="HA313" s="6"/>
      <c r="HB313" s="6"/>
      <c r="HC313" s="6"/>
      <c r="HD313" s="6"/>
      <c r="HE313" s="6"/>
      <c r="HF313" s="6"/>
      <c r="HG313" s="6"/>
      <c r="HH313" s="6"/>
      <c r="HI313" s="6"/>
      <c r="HJ313" s="6"/>
      <c r="HK313" s="6"/>
      <c r="HL313" s="6"/>
      <c r="HM313" s="6"/>
      <c r="HN313" s="6"/>
      <c r="HO313" s="6"/>
      <c r="HP313" s="6"/>
      <c r="HQ313" s="6"/>
      <c r="HR313" s="6"/>
      <c r="HS313" s="6"/>
      <c r="HT313" s="6"/>
      <c r="HU313" s="6"/>
      <c r="HV313" s="6"/>
      <c r="HW313" s="6"/>
      <c r="HX313" s="6"/>
      <c r="HY313" s="6"/>
      <c r="HZ313" s="6"/>
      <c r="IA313" s="6"/>
      <c r="IB313" s="6"/>
      <c r="IC313" s="6"/>
      <c r="ID313" s="6"/>
      <c r="IE313" s="6"/>
      <c r="IF313" s="6"/>
      <c r="IG313" s="6"/>
      <c r="IH313" s="6"/>
      <c r="II313" s="6"/>
      <c r="IJ313" s="6"/>
      <c r="IK313" s="6"/>
      <c r="IL313" s="6"/>
    </row>
    <row r="314" spans="1:246" s="5" customFormat="1" x14ac:dyDescent="0.85">
      <c r="A314" s="6"/>
      <c r="B314" s="6"/>
      <c r="C314" s="40"/>
      <c r="D314" s="6"/>
      <c r="E314" s="6"/>
      <c r="F314" s="41"/>
      <c r="G314" s="6"/>
      <c r="H314" s="6"/>
      <c r="I314" s="6"/>
      <c r="J314" s="42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FP314" s="6"/>
      <c r="FQ314" s="6"/>
      <c r="FR314" s="6"/>
      <c r="FS314" s="6"/>
      <c r="FT314" s="6"/>
      <c r="FU314" s="6"/>
      <c r="FV314" s="6"/>
      <c r="FW314" s="6"/>
      <c r="FX314" s="6"/>
      <c r="FY314" s="6"/>
      <c r="FZ314" s="6"/>
      <c r="GA314" s="6"/>
      <c r="GB314" s="6"/>
      <c r="GC314" s="6"/>
      <c r="GD314" s="6"/>
      <c r="GE314" s="6"/>
      <c r="GF314" s="6"/>
      <c r="GG314" s="6"/>
      <c r="GH314" s="6"/>
      <c r="GI314" s="6"/>
      <c r="GJ314" s="6"/>
      <c r="GK314" s="6"/>
      <c r="GL314" s="6"/>
      <c r="GM314" s="6"/>
      <c r="GN314" s="6"/>
      <c r="GO314" s="6"/>
      <c r="GP314" s="6"/>
      <c r="GQ314" s="6"/>
      <c r="GR314" s="6"/>
      <c r="GS314" s="6"/>
      <c r="GT314" s="6"/>
      <c r="GU314" s="6"/>
      <c r="GV314" s="6"/>
      <c r="GW314" s="6"/>
      <c r="GX314" s="6"/>
      <c r="GY314" s="6"/>
      <c r="GZ314" s="6"/>
      <c r="HA314" s="6"/>
      <c r="HB314" s="6"/>
      <c r="HC314" s="6"/>
      <c r="HD314" s="6"/>
      <c r="HE314" s="6"/>
      <c r="HF314" s="6"/>
      <c r="HG314" s="6"/>
      <c r="HH314" s="6"/>
      <c r="HI314" s="6"/>
      <c r="HJ314" s="6"/>
      <c r="HK314" s="6"/>
      <c r="HL314" s="6"/>
      <c r="HM314" s="6"/>
      <c r="HN314" s="6"/>
      <c r="HO314" s="6"/>
      <c r="HP314" s="6"/>
      <c r="HQ314" s="6"/>
      <c r="HR314" s="6"/>
      <c r="HS314" s="6"/>
      <c r="HT314" s="6"/>
      <c r="HU314" s="6"/>
      <c r="HV314" s="6"/>
      <c r="HW314" s="6"/>
      <c r="HX314" s="6"/>
      <c r="HY314" s="6"/>
      <c r="HZ314" s="6"/>
      <c r="IA314" s="6"/>
      <c r="IB314" s="6"/>
      <c r="IC314" s="6"/>
      <c r="ID314" s="6"/>
      <c r="IE314" s="6"/>
      <c r="IF314" s="6"/>
      <c r="IG314" s="6"/>
      <c r="IH314" s="6"/>
      <c r="II314" s="6"/>
      <c r="IJ314" s="6"/>
      <c r="IK314" s="6"/>
      <c r="IL314" s="6"/>
    </row>
    <row r="315" spans="1:246" s="5" customFormat="1" x14ac:dyDescent="0.85">
      <c r="A315" s="6"/>
      <c r="B315" s="6"/>
      <c r="C315" s="40"/>
      <c r="D315" s="6"/>
      <c r="E315" s="6"/>
      <c r="F315" s="41"/>
      <c r="G315" s="6"/>
      <c r="H315" s="6"/>
      <c r="I315" s="6"/>
      <c r="J315" s="42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FP315" s="6"/>
      <c r="FQ315" s="6"/>
      <c r="FR315" s="6"/>
      <c r="FS315" s="6"/>
      <c r="FT315" s="6"/>
      <c r="FU315" s="6"/>
      <c r="FV315" s="6"/>
      <c r="FW315" s="6"/>
      <c r="FX315" s="6"/>
      <c r="FY315" s="6"/>
      <c r="FZ315" s="6"/>
      <c r="GA315" s="6"/>
      <c r="GB315" s="6"/>
      <c r="GC315" s="6"/>
      <c r="GD315" s="6"/>
      <c r="GE315" s="6"/>
      <c r="GF315" s="6"/>
      <c r="GG315" s="6"/>
      <c r="GH315" s="6"/>
      <c r="GI315" s="6"/>
      <c r="GJ315" s="6"/>
      <c r="GK315" s="6"/>
      <c r="GL315" s="6"/>
      <c r="GM315" s="6"/>
      <c r="GN315" s="6"/>
      <c r="GO315" s="6"/>
      <c r="GP315" s="6"/>
      <c r="GQ315" s="6"/>
      <c r="GR315" s="6"/>
      <c r="GS315" s="6"/>
      <c r="GT315" s="6"/>
      <c r="GU315" s="6"/>
      <c r="GV315" s="6"/>
      <c r="GW315" s="6"/>
      <c r="GX315" s="6"/>
      <c r="GY315" s="6"/>
      <c r="GZ315" s="6"/>
      <c r="HA315" s="6"/>
      <c r="HB315" s="6"/>
      <c r="HC315" s="6"/>
      <c r="HD315" s="6"/>
      <c r="HE315" s="6"/>
      <c r="HF315" s="6"/>
      <c r="HG315" s="6"/>
      <c r="HH315" s="6"/>
      <c r="HI315" s="6"/>
      <c r="HJ315" s="6"/>
      <c r="HK315" s="6"/>
      <c r="HL315" s="6"/>
      <c r="HM315" s="6"/>
      <c r="HN315" s="6"/>
      <c r="HO315" s="6"/>
      <c r="HP315" s="6"/>
      <c r="HQ315" s="6"/>
      <c r="HR315" s="6"/>
      <c r="HS315" s="6"/>
      <c r="HT315" s="6"/>
      <c r="HU315" s="6"/>
      <c r="HV315" s="6"/>
      <c r="HW315" s="6"/>
      <c r="HX315" s="6"/>
      <c r="HY315" s="6"/>
      <c r="HZ315" s="6"/>
      <c r="IA315" s="6"/>
      <c r="IB315" s="6"/>
      <c r="IC315" s="6"/>
      <c r="ID315" s="6"/>
      <c r="IE315" s="6"/>
      <c r="IF315" s="6"/>
      <c r="IG315" s="6"/>
      <c r="IH315" s="6"/>
      <c r="II315" s="6"/>
      <c r="IJ315" s="6"/>
      <c r="IK315" s="6"/>
      <c r="IL315" s="6"/>
    </row>
    <row r="316" spans="1:246" s="5" customFormat="1" x14ac:dyDescent="0.85">
      <c r="A316" s="6"/>
      <c r="B316" s="6"/>
      <c r="C316" s="40"/>
      <c r="D316" s="6"/>
      <c r="E316" s="6"/>
      <c r="F316" s="41"/>
      <c r="G316" s="6"/>
      <c r="H316" s="6"/>
      <c r="I316" s="6"/>
      <c r="J316" s="42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FP316" s="6"/>
      <c r="FQ316" s="6"/>
      <c r="FR316" s="6"/>
      <c r="FS316" s="6"/>
      <c r="FT316" s="6"/>
      <c r="FU316" s="6"/>
      <c r="FV316" s="6"/>
      <c r="FW316" s="6"/>
      <c r="FX316" s="6"/>
      <c r="FY316" s="6"/>
      <c r="FZ316" s="6"/>
      <c r="GA316" s="6"/>
      <c r="GB316" s="6"/>
      <c r="GC316" s="6"/>
      <c r="GD316" s="6"/>
      <c r="GE316" s="6"/>
      <c r="GF316" s="6"/>
      <c r="GG316" s="6"/>
      <c r="GH316" s="6"/>
      <c r="GI316" s="6"/>
      <c r="GJ316" s="6"/>
      <c r="GK316" s="6"/>
      <c r="GL316" s="6"/>
      <c r="GM316" s="6"/>
      <c r="GN316" s="6"/>
      <c r="GO316" s="6"/>
      <c r="GP316" s="6"/>
      <c r="GQ316" s="6"/>
      <c r="GR316" s="6"/>
      <c r="GS316" s="6"/>
      <c r="GT316" s="6"/>
      <c r="GU316" s="6"/>
      <c r="GV316" s="6"/>
      <c r="GW316" s="6"/>
      <c r="GX316" s="6"/>
      <c r="GY316" s="6"/>
      <c r="GZ316" s="6"/>
      <c r="HA316" s="6"/>
      <c r="HB316" s="6"/>
      <c r="HC316" s="6"/>
      <c r="HD316" s="6"/>
      <c r="HE316" s="6"/>
      <c r="HF316" s="6"/>
      <c r="HG316" s="6"/>
      <c r="HH316" s="6"/>
      <c r="HI316" s="6"/>
      <c r="HJ316" s="6"/>
      <c r="HK316" s="6"/>
      <c r="HL316" s="6"/>
      <c r="HM316" s="6"/>
      <c r="HN316" s="6"/>
      <c r="HO316" s="6"/>
      <c r="HP316" s="6"/>
      <c r="HQ316" s="6"/>
      <c r="HR316" s="6"/>
      <c r="HS316" s="6"/>
      <c r="HT316" s="6"/>
      <c r="HU316" s="6"/>
      <c r="HV316" s="6"/>
      <c r="HW316" s="6"/>
      <c r="HX316" s="6"/>
      <c r="HY316" s="6"/>
      <c r="HZ316" s="6"/>
      <c r="IA316" s="6"/>
      <c r="IB316" s="6"/>
      <c r="IC316" s="6"/>
      <c r="ID316" s="6"/>
      <c r="IE316" s="6"/>
      <c r="IF316" s="6"/>
      <c r="IG316" s="6"/>
      <c r="IH316" s="6"/>
      <c r="II316" s="6"/>
      <c r="IJ316" s="6"/>
      <c r="IK316" s="6"/>
      <c r="IL316" s="6"/>
    </row>
    <row r="317" spans="1:246" s="5" customFormat="1" x14ac:dyDescent="0.85">
      <c r="A317" s="6"/>
      <c r="B317" s="6"/>
      <c r="C317" s="40"/>
      <c r="D317" s="6"/>
      <c r="E317" s="6"/>
      <c r="F317" s="41"/>
      <c r="G317" s="6"/>
      <c r="H317" s="6"/>
      <c r="I317" s="6"/>
      <c r="J317" s="42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FP317" s="6"/>
      <c r="FQ317" s="6"/>
      <c r="FR317" s="6"/>
      <c r="FS317" s="6"/>
      <c r="FT317" s="6"/>
      <c r="FU317" s="6"/>
      <c r="FV317" s="6"/>
      <c r="FW317" s="6"/>
      <c r="FX317" s="6"/>
      <c r="FY317" s="6"/>
      <c r="FZ317" s="6"/>
      <c r="GA317" s="6"/>
      <c r="GB317" s="6"/>
      <c r="GC317" s="6"/>
      <c r="GD317" s="6"/>
      <c r="GE317" s="6"/>
      <c r="GF317" s="6"/>
      <c r="GG317" s="6"/>
      <c r="GH317" s="6"/>
      <c r="GI317" s="6"/>
      <c r="GJ317" s="6"/>
      <c r="GK317" s="6"/>
      <c r="GL317" s="6"/>
      <c r="GM317" s="6"/>
      <c r="GN317" s="6"/>
      <c r="GO317" s="6"/>
      <c r="GP317" s="6"/>
      <c r="GQ317" s="6"/>
      <c r="GR317" s="6"/>
      <c r="GS317" s="6"/>
      <c r="GT317" s="6"/>
      <c r="GU317" s="6"/>
      <c r="GV317" s="6"/>
      <c r="GW317" s="6"/>
      <c r="GX317" s="6"/>
      <c r="GY317" s="6"/>
      <c r="GZ317" s="6"/>
      <c r="HA317" s="6"/>
      <c r="HB317" s="6"/>
      <c r="HC317" s="6"/>
      <c r="HD317" s="6"/>
      <c r="HE317" s="6"/>
      <c r="HF317" s="6"/>
      <c r="HG317" s="6"/>
      <c r="HH317" s="6"/>
      <c r="HI317" s="6"/>
      <c r="HJ317" s="6"/>
      <c r="HK317" s="6"/>
      <c r="HL317" s="6"/>
      <c r="HM317" s="6"/>
      <c r="HN317" s="6"/>
      <c r="HO317" s="6"/>
      <c r="HP317" s="6"/>
      <c r="HQ317" s="6"/>
      <c r="HR317" s="6"/>
      <c r="HS317" s="6"/>
      <c r="HT317" s="6"/>
      <c r="HU317" s="6"/>
      <c r="HV317" s="6"/>
      <c r="HW317" s="6"/>
      <c r="HX317" s="6"/>
      <c r="HY317" s="6"/>
      <c r="HZ317" s="6"/>
      <c r="IA317" s="6"/>
      <c r="IB317" s="6"/>
      <c r="IC317" s="6"/>
      <c r="ID317" s="6"/>
      <c r="IE317" s="6"/>
      <c r="IF317" s="6"/>
      <c r="IG317" s="6"/>
      <c r="IH317" s="6"/>
      <c r="II317" s="6"/>
      <c r="IJ317" s="6"/>
      <c r="IK317" s="6"/>
      <c r="IL317" s="6"/>
    </row>
    <row r="318" spans="1:246" s="5" customFormat="1" x14ac:dyDescent="0.85">
      <c r="A318" s="6"/>
      <c r="B318" s="6"/>
      <c r="C318" s="40"/>
      <c r="D318" s="6"/>
      <c r="E318" s="6"/>
      <c r="F318" s="41"/>
      <c r="G318" s="6"/>
      <c r="H318" s="6"/>
      <c r="I318" s="6"/>
      <c r="J318" s="42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FP318" s="6"/>
      <c r="FQ318" s="6"/>
      <c r="FR318" s="6"/>
      <c r="FS318" s="6"/>
      <c r="FT318" s="6"/>
      <c r="FU318" s="6"/>
      <c r="FV318" s="6"/>
      <c r="FW318" s="6"/>
      <c r="FX318" s="6"/>
      <c r="FY318" s="6"/>
      <c r="FZ318" s="6"/>
      <c r="GA318" s="6"/>
      <c r="GB318" s="6"/>
      <c r="GC318" s="6"/>
      <c r="GD318" s="6"/>
      <c r="GE318" s="6"/>
      <c r="GF318" s="6"/>
      <c r="GG318" s="6"/>
      <c r="GH318" s="6"/>
      <c r="GI318" s="6"/>
      <c r="GJ318" s="6"/>
      <c r="GK318" s="6"/>
      <c r="GL318" s="6"/>
      <c r="GM318" s="6"/>
      <c r="GN318" s="6"/>
      <c r="GO318" s="6"/>
      <c r="GP318" s="6"/>
      <c r="GQ318" s="6"/>
      <c r="GR318" s="6"/>
      <c r="GS318" s="6"/>
      <c r="GT318" s="6"/>
      <c r="GU318" s="6"/>
      <c r="GV318" s="6"/>
      <c r="GW318" s="6"/>
      <c r="GX318" s="6"/>
      <c r="GY318" s="6"/>
      <c r="GZ318" s="6"/>
      <c r="HA318" s="6"/>
      <c r="HB318" s="6"/>
      <c r="HC318" s="6"/>
      <c r="HD318" s="6"/>
      <c r="HE318" s="6"/>
      <c r="HF318" s="6"/>
      <c r="HG318" s="6"/>
      <c r="HH318" s="6"/>
      <c r="HI318" s="6"/>
      <c r="HJ318" s="6"/>
      <c r="HK318" s="6"/>
      <c r="HL318" s="6"/>
      <c r="HM318" s="6"/>
      <c r="HN318" s="6"/>
      <c r="HO318" s="6"/>
      <c r="HP318" s="6"/>
      <c r="HQ318" s="6"/>
      <c r="HR318" s="6"/>
      <c r="HS318" s="6"/>
      <c r="HT318" s="6"/>
      <c r="HU318" s="6"/>
      <c r="HV318" s="6"/>
      <c r="HW318" s="6"/>
      <c r="HX318" s="6"/>
      <c r="HY318" s="6"/>
      <c r="HZ318" s="6"/>
      <c r="IA318" s="6"/>
      <c r="IB318" s="6"/>
      <c r="IC318" s="6"/>
      <c r="ID318" s="6"/>
      <c r="IE318" s="6"/>
      <c r="IF318" s="6"/>
      <c r="IG318" s="6"/>
      <c r="IH318" s="6"/>
      <c r="II318" s="6"/>
      <c r="IJ318" s="6"/>
      <c r="IK318" s="6"/>
      <c r="IL318" s="6"/>
    </row>
    <row r="319" spans="1:246" s="5" customFormat="1" x14ac:dyDescent="0.85">
      <c r="A319" s="6"/>
      <c r="B319" s="6"/>
      <c r="C319" s="40"/>
      <c r="D319" s="6"/>
      <c r="E319" s="6"/>
      <c r="F319" s="41"/>
      <c r="G319" s="6"/>
      <c r="H319" s="6"/>
      <c r="I319" s="6"/>
      <c r="J319" s="42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FP319" s="6"/>
      <c r="FQ319" s="6"/>
      <c r="FR319" s="6"/>
      <c r="FS319" s="6"/>
      <c r="FT319" s="6"/>
      <c r="FU319" s="6"/>
      <c r="FV319" s="6"/>
      <c r="FW319" s="6"/>
      <c r="FX319" s="6"/>
      <c r="FY319" s="6"/>
      <c r="FZ319" s="6"/>
      <c r="GA319" s="6"/>
      <c r="GB319" s="6"/>
      <c r="GC319" s="6"/>
      <c r="GD319" s="6"/>
      <c r="GE319" s="6"/>
      <c r="GF319" s="6"/>
      <c r="GG319" s="6"/>
      <c r="GH319" s="6"/>
      <c r="GI319" s="6"/>
      <c r="GJ319" s="6"/>
      <c r="GK319" s="6"/>
      <c r="GL319" s="6"/>
      <c r="GM319" s="6"/>
      <c r="GN319" s="6"/>
      <c r="GO319" s="6"/>
      <c r="GP319" s="6"/>
      <c r="GQ319" s="6"/>
      <c r="GR319" s="6"/>
      <c r="GS319" s="6"/>
      <c r="GT319" s="6"/>
      <c r="GU319" s="6"/>
      <c r="GV319" s="6"/>
      <c r="GW319" s="6"/>
      <c r="GX319" s="6"/>
      <c r="GY319" s="6"/>
      <c r="GZ319" s="6"/>
      <c r="HA319" s="6"/>
      <c r="HB319" s="6"/>
      <c r="HC319" s="6"/>
      <c r="HD319" s="6"/>
      <c r="HE319" s="6"/>
      <c r="HF319" s="6"/>
      <c r="HG319" s="6"/>
      <c r="HH319" s="6"/>
      <c r="HI319" s="6"/>
      <c r="HJ319" s="6"/>
      <c r="HK319" s="6"/>
      <c r="HL319" s="6"/>
      <c r="HM319" s="6"/>
      <c r="HN319" s="6"/>
      <c r="HO319" s="6"/>
      <c r="HP319" s="6"/>
      <c r="HQ319" s="6"/>
      <c r="HR319" s="6"/>
      <c r="HS319" s="6"/>
      <c r="HT319" s="6"/>
      <c r="HU319" s="6"/>
      <c r="HV319" s="6"/>
      <c r="HW319" s="6"/>
      <c r="HX319" s="6"/>
      <c r="HY319" s="6"/>
      <c r="HZ319" s="6"/>
      <c r="IA319" s="6"/>
      <c r="IB319" s="6"/>
      <c r="IC319" s="6"/>
      <c r="ID319" s="6"/>
      <c r="IE319" s="6"/>
      <c r="IF319" s="6"/>
      <c r="IG319" s="6"/>
      <c r="IH319" s="6"/>
      <c r="II319" s="6"/>
      <c r="IJ319" s="6"/>
      <c r="IK319" s="6"/>
      <c r="IL319" s="6"/>
    </row>
    <row r="320" spans="1:246" s="5" customFormat="1" x14ac:dyDescent="0.85">
      <c r="A320" s="6"/>
      <c r="B320" s="6"/>
      <c r="C320" s="40"/>
      <c r="D320" s="6"/>
      <c r="E320" s="6"/>
      <c r="F320" s="41"/>
      <c r="G320" s="6"/>
      <c r="H320" s="6"/>
      <c r="I320" s="6"/>
      <c r="J320" s="42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FP320" s="6"/>
      <c r="FQ320" s="6"/>
      <c r="FR320" s="6"/>
      <c r="FS320" s="6"/>
      <c r="FT320" s="6"/>
      <c r="FU320" s="6"/>
      <c r="FV320" s="6"/>
      <c r="FW320" s="6"/>
      <c r="FX320" s="6"/>
      <c r="FY320" s="6"/>
      <c r="FZ320" s="6"/>
      <c r="GA320" s="6"/>
      <c r="GB320" s="6"/>
      <c r="GC320" s="6"/>
      <c r="GD320" s="6"/>
      <c r="GE320" s="6"/>
      <c r="GF320" s="6"/>
      <c r="GG320" s="6"/>
      <c r="GH320" s="6"/>
      <c r="GI320" s="6"/>
      <c r="GJ320" s="6"/>
      <c r="GK320" s="6"/>
      <c r="GL320" s="6"/>
      <c r="GM320" s="6"/>
      <c r="GN320" s="6"/>
      <c r="GO320" s="6"/>
      <c r="GP320" s="6"/>
      <c r="GQ320" s="6"/>
      <c r="GR320" s="6"/>
      <c r="GS320" s="6"/>
      <c r="GT320" s="6"/>
      <c r="GU320" s="6"/>
      <c r="GV320" s="6"/>
      <c r="GW320" s="6"/>
      <c r="GX320" s="6"/>
      <c r="GY320" s="6"/>
      <c r="GZ320" s="6"/>
      <c r="HA320" s="6"/>
      <c r="HB320" s="6"/>
      <c r="HC320" s="6"/>
      <c r="HD320" s="6"/>
      <c r="HE320" s="6"/>
      <c r="HF320" s="6"/>
      <c r="HG320" s="6"/>
      <c r="HH320" s="6"/>
      <c r="HI320" s="6"/>
      <c r="HJ320" s="6"/>
      <c r="HK320" s="6"/>
      <c r="HL320" s="6"/>
      <c r="HM320" s="6"/>
      <c r="HN320" s="6"/>
      <c r="HO320" s="6"/>
      <c r="HP320" s="6"/>
      <c r="HQ320" s="6"/>
      <c r="HR320" s="6"/>
      <c r="HS320" s="6"/>
      <c r="HT320" s="6"/>
      <c r="HU320" s="6"/>
      <c r="HV320" s="6"/>
      <c r="HW320" s="6"/>
      <c r="HX320" s="6"/>
      <c r="HY320" s="6"/>
      <c r="HZ320" s="6"/>
      <c r="IA320" s="6"/>
      <c r="IB320" s="6"/>
      <c r="IC320" s="6"/>
      <c r="ID320" s="6"/>
      <c r="IE320" s="6"/>
      <c r="IF320" s="6"/>
      <c r="IG320" s="6"/>
      <c r="IH320" s="6"/>
      <c r="II320" s="6"/>
      <c r="IJ320" s="6"/>
      <c r="IK320" s="6"/>
      <c r="IL320" s="6"/>
    </row>
    <row r="321" spans="1:246" s="5" customFormat="1" x14ac:dyDescent="0.85">
      <c r="A321" s="6"/>
      <c r="B321" s="6"/>
      <c r="C321" s="40"/>
      <c r="D321" s="6"/>
      <c r="E321" s="6"/>
      <c r="F321" s="41"/>
      <c r="G321" s="6"/>
      <c r="H321" s="6"/>
      <c r="I321" s="6"/>
      <c r="J321" s="42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FP321" s="6"/>
      <c r="FQ321" s="6"/>
      <c r="FR321" s="6"/>
      <c r="FS321" s="6"/>
      <c r="FT321" s="6"/>
      <c r="FU321" s="6"/>
      <c r="FV321" s="6"/>
      <c r="FW321" s="6"/>
      <c r="FX321" s="6"/>
      <c r="FY321" s="6"/>
      <c r="FZ321" s="6"/>
      <c r="GA321" s="6"/>
      <c r="GB321" s="6"/>
      <c r="GC321" s="6"/>
      <c r="GD321" s="6"/>
      <c r="GE321" s="6"/>
      <c r="GF321" s="6"/>
      <c r="GG321" s="6"/>
      <c r="GH321" s="6"/>
      <c r="GI321" s="6"/>
      <c r="GJ321" s="6"/>
      <c r="GK321" s="6"/>
      <c r="GL321" s="6"/>
      <c r="GM321" s="6"/>
      <c r="GN321" s="6"/>
      <c r="GO321" s="6"/>
      <c r="GP321" s="6"/>
      <c r="GQ321" s="6"/>
      <c r="GR321" s="6"/>
      <c r="GS321" s="6"/>
      <c r="GT321" s="6"/>
      <c r="GU321" s="6"/>
      <c r="GV321" s="6"/>
      <c r="GW321" s="6"/>
      <c r="GX321" s="6"/>
      <c r="GY321" s="6"/>
      <c r="GZ321" s="6"/>
      <c r="HA321" s="6"/>
      <c r="HB321" s="6"/>
      <c r="HC321" s="6"/>
      <c r="HD321" s="6"/>
      <c r="HE321" s="6"/>
      <c r="HF321" s="6"/>
      <c r="HG321" s="6"/>
      <c r="HH321" s="6"/>
      <c r="HI321" s="6"/>
      <c r="HJ321" s="6"/>
      <c r="HK321" s="6"/>
      <c r="HL321" s="6"/>
      <c r="HM321" s="6"/>
      <c r="HN321" s="6"/>
      <c r="HO321" s="6"/>
      <c r="HP321" s="6"/>
      <c r="HQ321" s="6"/>
      <c r="HR321" s="6"/>
      <c r="HS321" s="6"/>
      <c r="HT321" s="6"/>
      <c r="HU321" s="6"/>
      <c r="HV321" s="6"/>
      <c r="HW321" s="6"/>
      <c r="HX321" s="6"/>
      <c r="HY321" s="6"/>
      <c r="HZ321" s="6"/>
      <c r="IA321" s="6"/>
      <c r="IB321" s="6"/>
      <c r="IC321" s="6"/>
      <c r="ID321" s="6"/>
      <c r="IE321" s="6"/>
      <c r="IF321" s="6"/>
      <c r="IG321" s="6"/>
      <c r="IH321" s="6"/>
      <c r="II321" s="6"/>
      <c r="IJ321" s="6"/>
      <c r="IK321" s="6"/>
      <c r="IL321" s="6"/>
    </row>
    <row r="322" spans="1:246" s="5" customFormat="1" x14ac:dyDescent="0.85">
      <c r="A322" s="6"/>
      <c r="B322" s="6"/>
      <c r="C322" s="40"/>
      <c r="D322" s="6"/>
      <c r="E322" s="6"/>
      <c r="F322" s="41"/>
      <c r="G322" s="6"/>
      <c r="H322" s="6"/>
      <c r="I322" s="6"/>
      <c r="J322" s="42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FP322" s="6"/>
      <c r="FQ322" s="6"/>
      <c r="FR322" s="6"/>
      <c r="FS322" s="6"/>
      <c r="FT322" s="6"/>
      <c r="FU322" s="6"/>
      <c r="FV322" s="6"/>
      <c r="FW322" s="6"/>
      <c r="FX322" s="6"/>
      <c r="FY322" s="6"/>
      <c r="FZ322" s="6"/>
      <c r="GA322" s="6"/>
      <c r="GB322" s="6"/>
      <c r="GC322" s="6"/>
      <c r="GD322" s="6"/>
      <c r="GE322" s="6"/>
      <c r="GF322" s="6"/>
      <c r="GG322" s="6"/>
      <c r="GH322" s="6"/>
      <c r="GI322" s="6"/>
      <c r="GJ322" s="6"/>
      <c r="GK322" s="6"/>
      <c r="GL322" s="6"/>
      <c r="GM322" s="6"/>
      <c r="GN322" s="6"/>
      <c r="GO322" s="6"/>
      <c r="GP322" s="6"/>
      <c r="GQ322" s="6"/>
      <c r="GR322" s="6"/>
      <c r="GS322" s="6"/>
      <c r="GT322" s="6"/>
      <c r="GU322" s="6"/>
      <c r="GV322" s="6"/>
      <c r="GW322" s="6"/>
      <c r="GX322" s="6"/>
      <c r="GY322" s="6"/>
      <c r="GZ322" s="6"/>
      <c r="HA322" s="6"/>
      <c r="HB322" s="6"/>
      <c r="HC322" s="6"/>
      <c r="HD322" s="6"/>
      <c r="HE322" s="6"/>
      <c r="HF322" s="6"/>
      <c r="HG322" s="6"/>
      <c r="HH322" s="6"/>
      <c r="HI322" s="6"/>
      <c r="HJ322" s="6"/>
      <c r="HK322" s="6"/>
      <c r="HL322" s="6"/>
      <c r="HM322" s="6"/>
      <c r="HN322" s="6"/>
      <c r="HO322" s="6"/>
      <c r="HP322" s="6"/>
      <c r="HQ322" s="6"/>
      <c r="HR322" s="6"/>
      <c r="HS322" s="6"/>
      <c r="HT322" s="6"/>
      <c r="HU322" s="6"/>
      <c r="HV322" s="6"/>
      <c r="HW322" s="6"/>
      <c r="HX322" s="6"/>
      <c r="HY322" s="6"/>
      <c r="HZ322" s="6"/>
      <c r="IA322" s="6"/>
      <c r="IB322" s="6"/>
      <c r="IC322" s="6"/>
      <c r="ID322" s="6"/>
      <c r="IE322" s="6"/>
      <c r="IF322" s="6"/>
      <c r="IG322" s="6"/>
      <c r="IH322" s="6"/>
      <c r="II322" s="6"/>
      <c r="IJ322" s="6"/>
      <c r="IK322" s="6"/>
      <c r="IL322" s="6"/>
    </row>
    <row r="323" spans="1:246" s="5" customFormat="1" x14ac:dyDescent="0.85">
      <c r="A323" s="6"/>
      <c r="B323" s="6"/>
      <c r="C323" s="40"/>
      <c r="D323" s="6"/>
      <c r="E323" s="6"/>
      <c r="F323" s="41"/>
      <c r="G323" s="6"/>
      <c r="H323" s="6"/>
      <c r="I323" s="6"/>
      <c r="J323" s="42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FP323" s="6"/>
      <c r="FQ323" s="6"/>
      <c r="FR323" s="6"/>
      <c r="FS323" s="6"/>
      <c r="FT323" s="6"/>
      <c r="FU323" s="6"/>
      <c r="FV323" s="6"/>
      <c r="FW323" s="6"/>
      <c r="FX323" s="6"/>
      <c r="FY323" s="6"/>
      <c r="FZ323" s="6"/>
      <c r="GA323" s="6"/>
      <c r="GB323" s="6"/>
      <c r="GC323" s="6"/>
      <c r="GD323" s="6"/>
      <c r="GE323" s="6"/>
      <c r="GF323" s="6"/>
      <c r="GG323" s="6"/>
      <c r="GH323" s="6"/>
      <c r="GI323" s="6"/>
      <c r="GJ323" s="6"/>
      <c r="GK323" s="6"/>
      <c r="GL323" s="6"/>
      <c r="GM323" s="6"/>
      <c r="GN323" s="6"/>
      <c r="GO323" s="6"/>
      <c r="GP323" s="6"/>
      <c r="GQ323" s="6"/>
      <c r="GR323" s="6"/>
      <c r="GS323" s="6"/>
      <c r="GT323" s="6"/>
      <c r="GU323" s="6"/>
      <c r="GV323" s="6"/>
      <c r="GW323" s="6"/>
      <c r="GX323" s="6"/>
      <c r="GY323" s="6"/>
      <c r="GZ323" s="6"/>
      <c r="HA323" s="6"/>
      <c r="HB323" s="6"/>
      <c r="HC323" s="6"/>
      <c r="HD323" s="6"/>
      <c r="HE323" s="6"/>
      <c r="HF323" s="6"/>
      <c r="HG323" s="6"/>
      <c r="HH323" s="6"/>
      <c r="HI323" s="6"/>
      <c r="HJ323" s="6"/>
      <c r="HK323" s="6"/>
      <c r="HL323" s="6"/>
      <c r="HM323" s="6"/>
      <c r="HN323" s="6"/>
      <c r="HO323" s="6"/>
      <c r="HP323" s="6"/>
      <c r="HQ323" s="6"/>
      <c r="HR323" s="6"/>
      <c r="HS323" s="6"/>
      <c r="HT323" s="6"/>
      <c r="HU323" s="6"/>
      <c r="HV323" s="6"/>
      <c r="HW323" s="6"/>
      <c r="HX323" s="6"/>
      <c r="HY323" s="6"/>
      <c r="HZ323" s="6"/>
      <c r="IA323" s="6"/>
      <c r="IB323" s="6"/>
      <c r="IC323" s="6"/>
      <c r="ID323" s="6"/>
      <c r="IE323" s="6"/>
      <c r="IF323" s="6"/>
      <c r="IG323" s="6"/>
      <c r="IH323" s="6"/>
      <c r="II323" s="6"/>
      <c r="IJ323" s="6"/>
      <c r="IK323" s="6"/>
      <c r="IL323" s="6"/>
    </row>
    <row r="324" spans="1:246" s="5" customFormat="1" x14ac:dyDescent="0.85">
      <c r="A324" s="6"/>
      <c r="B324" s="6"/>
      <c r="C324" s="40"/>
      <c r="D324" s="6"/>
      <c r="E324" s="6"/>
      <c r="F324" s="41"/>
      <c r="G324" s="6"/>
      <c r="H324" s="6"/>
      <c r="I324" s="6"/>
      <c r="J324" s="42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FP324" s="6"/>
      <c r="FQ324" s="6"/>
      <c r="FR324" s="6"/>
      <c r="FS324" s="6"/>
      <c r="FT324" s="6"/>
      <c r="FU324" s="6"/>
      <c r="FV324" s="6"/>
      <c r="FW324" s="6"/>
      <c r="FX324" s="6"/>
      <c r="FY324" s="6"/>
      <c r="FZ324" s="6"/>
      <c r="GA324" s="6"/>
      <c r="GB324" s="6"/>
      <c r="GC324" s="6"/>
      <c r="GD324" s="6"/>
      <c r="GE324" s="6"/>
      <c r="GF324" s="6"/>
      <c r="GG324" s="6"/>
      <c r="GH324" s="6"/>
      <c r="GI324" s="6"/>
      <c r="GJ324" s="6"/>
      <c r="GK324" s="6"/>
      <c r="GL324" s="6"/>
      <c r="GM324" s="6"/>
      <c r="GN324" s="6"/>
      <c r="GO324" s="6"/>
      <c r="GP324" s="6"/>
      <c r="GQ324" s="6"/>
      <c r="GR324" s="6"/>
      <c r="GS324" s="6"/>
      <c r="GT324" s="6"/>
      <c r="GU324" s="6"/>
      <c r="GV324" s="6"/>
      <c r="GW324" s="6"/>
      <c r="GX324" s="6"/>
      <c r="GY324" s="6"/>
      <c r="GZ324" s="6"/>
      <c r="HA324" s="6"/>
      <c r="HB324" s="6"/>
      <c r="HC324" s="6"/>
      <c r="HD324" s="6"/>
      <c r="HE324" s="6"/>
      <c r="HF324" s="6"/>
      <c r="HG324" s="6"/>
      <c r="HH324" s="6"/>
      <c r="HI324" s="6"/>
      <c r="HJ324" s="6"/>
      <c r="HK324" s="6"/>
      <c r="HL324" s="6"/>
      <c r="HM324" s="6"/>
      <c r="HN324" s="6"/>
      <c r="HO324" s="6"/>
      <c r="HP324" s="6"/>
      <c r="HQ324" s="6"/>
      <c r="HR324" s="6"/>
      <c r="HS324" s="6"/>
      <c r="HT324" s="6"/>
      <c r="HU324" s="6"/>
      <c r="HV324" s="6"/>
      <c r="HW324" s="6"/>
      <c r="HX324" s="6"/>
      <c r="HY324" s="6"/>
      <c r="HZ324" s="6"/>
      <c r="IA324" s="6"/>
      <c r="IB324" s="6"/>
      <c r="IC324" s="6"/>
      <c r="ID324" s="6"/>
      <c r="IE324" s="6"/>
      <c r="IF324" s="6"/>
      <c r="IG324" s="6"/>
      <c r="IH324" s="6"/>
      <c r="II324" s="6"/>
      <c r="IJ324" s="6"/>
      <c r="IK324" s="6"/>
      <c r="IL324" s="6"/>
    </row>
    <row r="325" spans="1:246" s="5" customFormat="1" x14ac:dyDescent="0.85">
      <c r="A325" s="6"/>
      <c r="B325" s="6"/>
      <c r="C325" s="40"/>
      <c r="D325" s="6"/>
      <c r="E325" s="6"/>
      <c r="F325" s="41"/>
      <c r="G325" s="6"/>
      <c r="H325" s="6"/>
      <c r="I325" s="6"/>
      <c r="J325" s="42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FP325" s="6"/>
      <c r="FQ325" s="6"/>
      <c r="FR325" s="6"/>
      <c r="FS325" s="6"/>
      <c r="FT325" s="6"/>
      <c r="FU325" s="6"/>
      <c r="FV325" s="6"/>
      <c r="FW325" s="6"/>
      <c r="FX325" s="6"/>
      <c r="FY325" s="6"/>
      <c r="FZ325" s="6"/>
      <c r="GA325" s="6"/>
      <c r="GB325" s="6"/>
      <c r="GC325" s="6"/>
      <c r="GD325" s="6"/>
      <c r="GE325" s="6"/>
      <c r="GF325" s="6"/>
      <c r="GG325" s="6"/>
      <c r="GH325" s="6"/>
      <c r="GI325" s="6"/>
      <c r="GJ325" s="6"/>
      <c r="GK325" s="6"/>
      <c r="GL325" s="6"/>
      <c r="GM325" s="6"/>
      <c r="GN325" s="6"/>
      <c r="GO325" s="6"/>
      <c r="GP325" s="6"/>
      <c r="GQ325" s="6"/>
      <c r="GR325" s="6"/>
      <c r="GS325" s="6"/>
      <c r="GT325" s="6"/>
      <c r="GU325" s="6"/>
      <c r="GV325" s="6"/>
      <c r="GW325" s="6"/>
      <c r="GX325" s="6"/>
      <c r="GY325" s="6"/>
      <c r="GZ325" s="6"/>
      <c r="HA325" s="6"/>
      <c r="HB325" s="6"/>
      <c r="HC325" s="6"/>
      <c r="HD325" s="6"/>
      <c r="HE325" s="6"/>
      <c r="HF325" s="6"/>
      <c r="HG325" s="6"/>
      <c r="HH325" s="6"/>
      <c r="HI325" s="6"/>
      <c r="HJ325" s="6"/>
      <c r="HK325" s="6"/>
      <c r="HL325" s="6"/>
      <c r="HM325" s="6"/>
      <c r="HN325" s="6"/>
      <c r="HO325" s="6"/>
      <c r="HP325" s="6"/>
      <c r="HQ325" s="6"/>
      <c r="HR325" s="6"/>
      <c r="HS325" s="6"/>
      <c r="HT325" s="6"/>
      <c r="HU325" s="6"/>
      <c r="HV325" s="6"/>
      <c r="HW325" s="6"/>
      <c r="HX325" s="6"/>
      <c r="HY325" s="6"/>
      <c r="HZ325" s="6"/>
      <c r="IA325" s="6"/>
      <c r="IB325" s="6"/>
      <c r="IC325" s="6"/>
      <c r="ID325" s="6"/>
      <c r="IE325" s="6"/>
      <c r="IF325" s="6"/>
      <c r="IG325" s="6"/>
      <c r="IH325" s="6"/>
      <c r="II325" s="6"/>
      <c r="IJ325" s="6"/>
      <c r="IK325" s="6"/>
      <c r="IL325" s="6"/>
    </row>
    <row r="326" spans="1:246" s="5" customFormat="1" x14ac:dyDescent="0.85">
      <c r="A326" s="6"/>
      <c r="B326" s="6"/>
      <c r="C326" s="40"/>
      <c r="D326" s="6"/>
      <c r="E326" s="6"/>
      <c r="F326" s="41"/>
      <c r="G326" s="6"/>
      <c r="H326" s="6"/>
      <c r="I326" s="6"/>
      <c r="J326" s="42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FP326" s="6"/>
      <c r="FQ326" s="6"/>
      <c r="FR326" s="6"/>
      <c r="FS326" s="6"/>
      <c r="FT326" s="6"/>
      <c r="FU326" s="6"/>
      <c r="FV326" s="6"/>
      <c r="FW326" s="6"/>
      <c r="FX326" s="6"/>
      <c r="FY326" s="6"/>
      <c r="FZ326" s="6"/>
      <c r="GA326" s="6"/>
      <c r="GB326" s="6"/>
      <c r="GC326" s="6"/>
      <c r="GD326" s="6"/>
      <c r="GE326" s="6"/>
      <c r="GF326" s="6"/>
      <c r="GG326" s="6"/>
      <c r="GH326" s="6"/>
      <c r="GI326" s="6"/>
      <c r="GJ326" s="6"/>
      <c r="GK326" s="6"/>
      <c r="GL326" s="6"/>
      <c r="GM326" s="6"/>
      <c r="GN326" s="6"/>
      <c r="GO326" s="6"/>
      <c r="GP326" s="6"/>
      <c r="GQ326" s="6"/>
      <c r="GR326" s="6"/>
      <c r="GS326" s="6"/>
      <c r="GT326" s="6"/>
      <c r="GU326" s="6"/>
      <c r="GV326" s="6"/>
      <c r="GW326" s="6"/>
      <c r="GX326" s="6"/>
      <c r="GY326" s="6"/>
      <c r="GZ326" s="6"/>
      <c r="HA326" s="6"/>
      <c r="HB326" s="6"/>
      <c r="HC326" s="6"/>
      <c r="HD326" s="6"/>
      <c r="HE326" s="6"/>
      <c r="HF326" s="6"/>
      <c r="HG326" s="6"/>
      <c r="HH326" s="6"/>
      <c r="HI326" s="6"/>
      <c r="HJ326" s="6"/>
      <c r="HK326" s="6"/>
      <c r="HL326" s="6"/>
      <c r="HM326" s="6"/>
      <c r="HN326" s="6"/>
      <c r="HO326" s="6"/>
      <c r="HP326" s="6"/>
      <c r="HQ326" s="6"/>
      <c r="HR326" s="6"/>
      <c r="HS326" s="6"/>
      <c r="HT326" s="6"/>
      <c r="HU326" s="6"/>
      <c r="HV326" s="6"/>
      <c r="HW326" s="6"/>
      <c r="HX326" s="6"/>
      <c r="HY326" s="6"/>
      <c r="HZ326" s="6"/>
      <c r="IA326" s="6"/>
      <c r="IB326" s="6"/>
      <c r="IC326" s="6"/>
      <c r="ID326" s="6"/>
      <c r="IE326" s="6"/>
      <c r="IF326" s="6"/>
      <c r="IG326" s="6"/>
      <c r="IH326" s="6"/>
      <c r="II326" s="6"/>
      <c r="IJ326" s="6"/>
      <c r="IK326" s="6"/>
      <c r="IL326" s="6"/>
    </row>
  </sheetData>
  <dataConsolidate link="1"/>
  <mergeCells count="11">
    <mergeCell ref="G108:J108"/>
    <mergeCell ref="A71:B71"/>
    <mergeCell ref="A81:B81"/>
    <mergeCell ref="B1:J2"/>
    <mergeCell ref="B3:J3"/>
    <mergeCell ref="B4:J4"/>
    <mergeCell ref="A5:A7"/>
    <mergeCell ref="B5:B7"/>
    <mergeCell ref="C5:C7"/>
    <mergeCell ref="D5:J5"/>
    <mergeCell ref="D6:J6"/>
  </mergeCells>
  <pageMargins left="0.39370078740157483" right="0" top="0.19685039370078741" bottom="0" header="0" footer="0"/>
  <pageSetup paperSize="9" scale="1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Березень 2025</vt:lpstr>
      <vt:lpstr>'Березень 2025'!Заголовки_для_печати</vt:lpstr>
      <vt:lpstr>'Березень 2025'!Область_печати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2025-04-02T08:08:49Z</cp:lastPrinted>
  <dcterms:created xsi:type="dcterms:W3CDTF">2025-04-02T07:22:10Z</dcterms:created>
  <dcterms:modified xsi:type="dcterms:W3CDTF">2025-04-09T13:55:34Z</dcterms:modified>
</cp:coreProperties>
</file>